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D9AB7BA2-C148-4BEB-B5CB-FA0120C5DFB0}" xr6:coauthVersionLast="45" xr6:coauthVersionMax="45" xr10:uidLastSave="{00000000-0000-0000-0000-000000000000}"/>
  <bookViews>
    <workbookView xWindow="-120" yWindow="-120" windowWidth="29040" windowHeight="15840" xr2:uid="{FFA8B565-911C-4257-BFFA-4C16106A1179}"/>
  </bookViews>
  <sheets>
    <sheet name="Дзержин.211А (20)" sheetId="1" r:id="rId1"/>
  </sheets>
  <definedNames>
    <definedName name="_xlnm.Print_Area" localSheetId="0">'Дзержин.211А (20)'!$A$1:$W$135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9" i="1" l="1"/>
  <c r="U104" i="1"/>
  <c r="U105" i="1" s="1"/>
  <c r="U110" i="1" s="1"/>
  <c r="T99" i="1"/>
  <c r="Q97" i="1"/>
  <c r="U97" i="1" s="1"/>
  <c r="W97" i="1" s="1"/>
  <c r="U93" i="1"/>
  <c r="W93" i="1" s="1"/>
  <c r="W87" i="1"/>
  <c r="U87" i="1"/>
  <c r="U83" i="1"/>
  <c r="W83" i="1" s="1"/>
  <c r="U77" i="1"/>
  <c r="Q77" i="1"/>
  <c r="U45" i="1"/>
  <c r="Q45" i="1"/>
  <c r="AX42" i="1"/>
  <c r="AY42" i="1" s="1"/>
  <c r="AW42" i="1"/>
  <c r="AU42" i="1"/>
  <c r="AR42" i="1"/>
  <c r="Q40" i="1"/>
  <c r="Q39" i="1"/>
  <c r="Q38" i="1"/>
  <c r="Q37" i="1"/>
  <c r="Q36" i="1"/>
  <c r="Q35" i="1"/>
  <c r="Q34" i="1"/>
  <c r="O34" i="1"/>
  <c r="L34" i="1"/>
  <c r="J34" i="1"/>
  <c r="Q33" i="1"/>
  <c r="Q32" i="1"/>
  <c r="Q31" i="1"/>
  <c r="Q30" i="1"/>
  <c r="Q29" i="1"/>
  <c r="Q28" i="1"/>
  <c r="Q27" i="1"/>
  <c r="Q26" i="1"/>
  <c r="O24" i="1"/>
  <c r="L23" i="1"/>
  <c r="Q23" i="1" s="1"/>
  <c r="Q22" i="1"/>
  <c r="Q21" i="1"/>
  <c r="O21" i="1"/>
  <c r="L21" i="1"/>
  <c r="G9" i="1"/>
  <c r="W95" i="1" s="1"/>
  <c r="Q70" i="1" l="1"/>
  <c r="U70" i="1" s="1"/>
  <c r="W70" i="1" s="1"/>
  <c r="Q90" i="1"/>
  <c r="W45" i="1"/>
  <c r="Q59" i="1"/>
  <c r="U59" i="1" s="1"/>
  <c r="W59" i="1" s="1"/>
  <c r="W77" i="1"/>
  <c r="Q87" i="1"/>
  <c r="W90" i="1"/>
  <c r="Q95" i="1"/>
  <c r="Q51" i="1"/>
  <c r="U51" i="1" s="1"/>
  <c r="W51" i="1" s="1"/>
  <c r="Q83" i="1"/>
  <c r="Q93" i="1"/>
  <c r="U99" i="1" l="1"/>
  <c r="U101" i="1" s="1"/>
  <c r="W99" i="1"/>
  <c r="Q99" i="1"/>
</calcChain>
</file>

<file path=xl/sharedStrings.xml><?xml version="1.0" encoding="utf-8"?>
<sst xmlns="http://schemas.openxmlformats.org/spreadsheetml/2006/main" count="130" uniqueCount="121">
  <si>
    <t>МУЖРЭП №5</t>
  </si>
  <si>
    <t>Лицевой счет по начислению и расходованию денежных средств</t>
  </si>
  <si>
    <t>период</t>
  </si>
  <si>
    <t>по</t>
  </si>
  <si>
    <t>Дзержинского</t>
  </si>
  <si>
    <t>211 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</si>
  <si>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</si>
  <si>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</si>
  <si>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</si>
  <si>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</si>
  <si>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</si>
  <si>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</si>
  <si>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</si>
  <si>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шифер</t>
  </si>
  <si>
    <t>Газ, х/в,  ц/отопл., водоотведение, электоснабжение, водогрейн.колонки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</si>
  <si>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</si>
  <si>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</si>
  <si>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</si>
  <si>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</si>
  <si>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</si>
  <si>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</si>
  <si>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хвс-25,8 э.э-627,4</t>
  </si>
  <si>
    <t>S подвала (м2)</t>
  </si>
  <si>
    <t>кол-во человек</t>
  </si>
  <si>
    <t>матер-л стен</t>
  </si>
  <si>
    <t>бут.камень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</si>
  <si>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</si>
  <si>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</si>
  <si>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</si>
  <si>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</si>
  <si>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</si>
  <si>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</si>
  <si>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</si>
  <si>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</si>
  <si>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</si>
  <si>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</si>
  <si>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</si>
  <si>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</si>
  <si>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</si>
  <si>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подъезда</t>
  </si>
  <si>
    <t xml:space="preserve">  вознаграждение уполномоченному по дому</t>
  </si>
  <si>
    <t xml:space="preserve">  тех.диагностирование газ.оборудования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</si>
  <si>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</si>
  <si>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</si>
  <si>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</si>
  <si>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</si>
  <si>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</si>
  <si>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Газ</t>
  </si>
  <si>
    <t>электроэнергия</t>
  </si>
  <si>
    <t>ХВС</t>
  </si>
  <si>
    <t>Тепловая энергия на отопление и гвс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</si>
  <si>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</si>
  <si>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</si>
  <si>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</si>
  <si>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</si>
  <si>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</si>
  <si>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</si>
  <si>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</si>
  <si>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</si>
  <si>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</si>
  <si>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</si>
  <si>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</si>
  <si>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</si>
  <si>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</si>
  <si>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</si>
  <si>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</si>
  <si>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</si>
  <si>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из ЕГРН (Управление Фед.службы гос.регистрации кадастра по СК)кв.17</t>
  </si>
  <si>
    <t>Выписка Росреестра акт 127 от 01.06.2020</t>
  </si>
  <si>
    <t>Установка информац.табличек(акт июль,2020)</t>
  </si>
  <si>
    <r>
      <t>Аварийное обслуживание  систем отопления,ГВС,ХВС,В/О,электроснабженя МКД</t>
    </r>
    <r>
      <rPr>
        <i/>
        <sz val="10"/>
        <rFont val="Times New Roman"/>
        <family val="1"/>
        <charset val="204"/>
      </rPr>
      <t>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</si>
  <si>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</si>
  <si>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инжинерных сетей хвс,гвс,отопления,водоотведенияя</t>
  </si>
  <si>
    <t xml:space="preserve">Выезд на обследование гвс </t>
  </si>
  <si>
    <t xml:space="preserve">Выезд на обследование канализации </t>
  </si>
  <si>
    <t>МУП ЖЭУ №7 аварийное обслуживание</t>
  </si>
  <si>
    <t>3</t>
  </si>
  <si>
    <t>Техническое обслуживание инженерных сетей электроснабжения МКД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</si>
  <si>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</si>
  <si>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</si>
  <si>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</si>
  <si>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</si>
  <si>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</si>
  <si>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 обслуживание электроустановок</t>
  </si>
  <si>
    <t>Замена ламп накаливания</t>
  </si>
  <si>
    <t>Ремонт освещения подъездов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</si>
  <si>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</si>
  <si>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</si>
  <si>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</si>
  <si>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</si>
  <si>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</si>
  <si>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</si>
  <si>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</si>
  <si>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</si>
  <si>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>Поверка и прочистка дымоходов, вентканалов ИП Моисеенко</t>
  </si>
  <si>
    <t>акт№2 от 22.01.20</t>
  </si>
  <si>
    <t>акт№25 от 20.07.20</t>
  </si>
  <si>
    <t>акт №54 от 09.11.20</t>
  </si>
  <si>
    <t>6</t>
  </si>
  <si>
    <t>ТО внутридомовых и наружних газопроводов  по договору "Ставропольгоргаз"</t>
  </si>
  <si>
    <t>акт В759 от 27.10.2020</t>
  </si>
  <si>
    <t>Работы и услуги по санитарному содержанию общего имущества</t>
  </si>
  <si>
    <t>Санитарное содержание придомовой территории</t>
  </si>
  <si>
    <t>Покос травы торец,вокруг дома:акт 13.05.2020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</si>
  <si>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</si>
  <si>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</si>
  <si>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</si>
  <si>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</si>
  <si>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</si>
  <si>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</si>
  <si>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хвс, 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</si>
  <si>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</si>
  <si>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</si>
  <si>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</si>
  <si>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</si>
  <si>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Тех.диагностировние газ.оборудов."Инженерный цент" акт11-4/158 от 28.07.2020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</si>
  <si>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</si>
  <si>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</si>
  <si>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</si>
  <si>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 xml:space="preserve">Экономист:                                             ___________________                                                               И.В.Семенихина                                                  </t>
  </si>
  <si>
    <t>Старший по дому                                ____________________                                                             Л.Н.Клочко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</si>
</sst>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sz val="9"/>
      <name val="Arial"/>
      <family val="2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3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3" borderId="16" xfId="0" applyFont="1" applyFill="1" applyBorder="1" applyAlignment="1">
      <alignment horizontal="left"/>
    </xf>
    <xf numFmtId="2" fontId="13" fillId="3" borderId="8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 wrapText="1"/>
    </xf>
    <xf numFmtId="2" fontId="9" fillId="3" borderId="5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9" fillId="3" borderId="22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 wrapText="1"/>
    </xf>
    <xf numFmtId="2" fontId="15" fillId="3" borderId="5" xfId="0" applyNumberFormat="1" applyFont="1" applyFill="1" applyBorder="1" applyAlignment="1">
      <alignment horizontal="center"/>
    </xf>
    <xf numFmtId="2" fontId="15" fillId="3" borderId="8" xfId="0" applyNumberFormat="1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2" fontId="15" fillId="3" borderId="10" xfId="0" applyNumberFormat="1" applyFont="1" applyFill="1" applyBorder="1" applyAlignment="1">
      <alignment horizontal="center"/>
    </xf>
    <xf numFmtId="164" fontId="15" fillId="3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16" fillId="0" borderId="0" xfId="0" applyFont="1"/>
    <xf numFmtId="0" fontId="17" fillId="4" borderId="16" xfId="0" applyFont="1" applyFill="1" applyBorder="1" applyAlignment="1">
      <alignment horizontal="center"/>
    </xf>
    <xf numFmtId="4" fontId="19" fillId="4" borderId="23" xfId="0" applyNumberFormat="1" applyFont="1" applyFill="1" applyBorder="1" applyAlignment="1">
      <alignment horizontal="center"/>
    </xf>
    <xf numFmtId="4" fontId="19" fillId="4" borderId="22" xfId="0" applyNumberFormat="1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8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 wrapText="1"/>
    </xf>
    <xf numFmtId="2" fontId="20" fillId="3" borderId="5" xfId="0" applyNumberFormat="1" applyFont="1" applyFill="1" applyBorder="1" applyAlignment="1">
      <alignment horizontal="center"/>
    </xf>
    <xf numFmtId="2" fontId="20" fillId="3" borderId="8" xfId="0" applyNumberFormat="1" applyFont="1" applyFill="1" applyBorder="1" applyAlignment="1">
      <alignment horizontal="center"/>
    </xf>
    <xf numFmtId="2" fontId="20" fillId="3" borderId="22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2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2" fontId="15" fillId="3" borderId="8" xfId="0" applyNumberFormat="1" applyFont="1" applyFill="1" applyBorder="1" applyAlignment="1">
      <alignment horizontal="center" wrapText="1"/>
    </xf>
    <xf numFmtId="2" fontId="15" fillId="3" borderId="10" xfId="0" applyNumberFormat="1" applyFont="1" applyFill="1" applyBorder="1" applyAlignment="1">
      <alignment horizontal="center" wrapText="1"/>
    </xf>
    <xf numFmtId="2" fontId="20" fillId="3" borderId="22" xfId="0" applyNumberFormat="1" applyFont="1" applyFill="1" applyBorder="1" applyAlignment="1">
      <alignment horizontal="center" wrapText="1"/>
    </xf>
    <xf numFmtId="2" fontId="20" fillId="3" borderId="10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2" fillId="3" borderId="22" xfId="0" applyFont="1" applyFill="1" applyBorder="1" applyAlignment="1">
      <alignment horizontal="left"/>
    </xf>
    <xf numFmtId="0" fontId="22" fillId="3" borderId="10" xfId="0" applyFont="1" applyFill="1" applyBorder="1" applyAlignment="1">
      <alignment horizontal="left"/>
    </xf>
    <xf numFmtId="2" fontId="22" fillId="3" borderId="8" xfId="0" applyNumberFormat="1" applyFont="1" applyFill="1" applyBorder="1" applyAlignment="1">
      <alignment horizontal="center"/>
    </xf>
    <xf numFmtId="2" fontId="22" fillId="3" borderId="5" xfId="0" applyNumberFormat="1" applyFont="1" applyFill="1" applyBorder="1" applyAlignment="1">
      <alignment horizontal="center"/>
    </xf>
    <xf numFmtId="2" fontId="13" fillId="3" borderId="8" xfId="0" applyNumberFormat="1" applyFont="1" applyFill="1" applyBorder="1" applyAlignment="1">
      <alignment horizontal="center"/>
    </xf>
    <xf numFmtId="2" fontId="13" fillId="3" borderId="22" xfId="0" applyNumberFormat="1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164" fontId="22" fillId="3" borderId="0" xfId="0" applyNumberFormat="1" applyFont="1" applyFill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2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165" fontId="12" fillId="3" borderId="0" xfId="0" applyNumberFormat="1" applyFont="1" applyFill="1" applyAlignment="1">
      <alignment horizontal="center"/>
    </xf>
    <xf numFmtId="4" fontId="12" fillId="3" borderId="0" xfId="0" applyNumberFormat="1" applyFont="1" applyFill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2" fontId="12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2" fontId="13" fillId="3" borderId="9" xfId="0" applyNumberFormat="1" applyFont="1" applyFill="1" applyBorder="1" applyAlignment="1">
      <alignment horizontal="center"/>
    </xf>
    <xf numFmtId="2" fontId="13" fillId="3" borderId="13" xfId="0" applyNumberFormat="1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vertical="center"/>
    </xf>
    <xf numFmtId="0" fontId="23" fillId="7" borderId="25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textRotation="90" wrapText="1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left"/>
    </xf>
    <xf numFmtId="0" fontId="25" fillId="3" borderId="3" xfId="0" applyFont="1" applyFill="1" applyBorder="1" applyAlignment="1">
      <alignment horizontal="left"/>
    </xf>
    <xf numFmtId="0" fontId="25" fillId="3" borderId="4" xfId="0" applyFont="1" applyFill="1" applyBorder="1" applyAlignment="1">
      <alignment horizontal="left"/>
    </xf>
    <xf numFmtId="0" fontId="23" fillId="7" borderId="24" xfId="1" applyFont="1" applyFill="1" applyBorder="1" applyAlignment="1">
      <alignment horizontal="center" vertical="center"/>
    </xf>
    <xf numFmtId="0" fontId="23" fillId="7" borderId="26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textRotation="90" wrapText="1"/>
    </xf>
    <xf numFmtId="0" fontId="26" fillId="3" borderId="2" xfId="0" applyFont="1" applyFill="1" applyBorder="1"/>
    <xf numFmtId="0" fontId="26" fillId="3" borderId="3" xfId="0" applyFont="1" applyFill="1" applyBorder="1"/>
    <xf numFmtId="0" fontId="26" fillId="3" borderId="4" xfId="0" applyFont="1" applyFill="1" applyBorder="1"/>
    <xf numFmtId="0" fontId="26" fillId="3" borderId="3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1" fontId="23" fillId="7" borderId="24" xfId="1" applyNumberFormat="1" applyFont="1" applyFill="1" applyBorder="1" applyAlignment="1">
      <alignment horizontal="left"/>
    </xf>
    <xf numFmtId="0" fontId="19" fillId="7" borderId="24" xfId="1" applyFont="1" applyFill="1" applyBorder="1" applyAlignment="1">
      <alignment horizontal="left" wrapText="1"/>
    </xf>
    <xf numFmtId="4" fontId="17" fillId="7" borderId="26" xfId="1" applyNumberFormat="1" applyFont="1" applyFill="1" applyBorder="1" applyAlignment="1">
      <alignment horizontal="center"/>
    </xf>
    <xf numFmtId="2" fontId="27" fillId="7" borderId="24" xfId="1" applyNumberFormat="1" applyFont="1" applyFill="1" applyBorder="1" applyAlignment="1">
      <alignment horizontal="center"/>
    </xf>
    <xf numFmtId="4" fontId="28" fillId="7" borderId="26" xfId="1" applyNumberFormat="1" applyFont="1" applyFill="1" applyBorder="1" applyAlignment="1">
      <alignment horizontal="center"/>
    </xf>
    <xf numFmtId="2" fontId="29" fillId="7" borderId="24" xfId="1" applyNumberFormat="1" applyFont="1" applyFill="1" applyBorder="1" applyAlignment="1">
      <alignment horizontal="center"/>
    </xf>
    <xf numFmtId="2" fontId="30" fillId="7" borderId="26" xfId="1" applyNumberFormat="1" applyFont="1" applyFill="1" applyBorder="1" applyAlignment="1">
      <alignment horizontal="center"/>
    </xf>
    <xf numFmtId="0" fontId="26" fillId="3" borderId="27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4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2" fontId="30" fillId="7" borderId="0" xfId="1" applyNumberFormat="1" applyFont="1" applyFill="1" applyAlignment="1">
      <alignment horizontal="center"/>
    </xf>
    <xf numFmtId="0" fontId="31" fillId="3" borderId="30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vertical="center" wrapText="1"/>
    </xf>
    <xf numFmtId="4" fontId="31" fillId="3" borderId="32" xfId="0" applyNumberFormat="1" applyFont="1" applyFill="1" applyBorder="1" applyAlignment="1">
      <alignment horizontal="center" wrapText="1"/>
    </xf>
    <xf numFmtId="2" fontId="31" fillId="3" borderId="32" xfId="0" applyNumberFormat="1" applyFont="1" applyFill="1" applyBorder="1" applyAlignment="1">
      <alignment horizontal="center" wrapText="1"/>
    </xf>
    <xf numFmtId="2" fontId="31" fillId="3" borderId="33" xfId="0" applyNumberFormat="1" applyFont="1" applyFill="1" applyBorder="1" applyAlignment="1">
      <alignment horizontal="center"/>
    </xf>
    <xf numFmtId="2" fontId="31" fillId="3" borderId="34" xfId="0" applyNumberFormat="1" applyFont="1" applyFill="1" applyBorder="1" applyAlignment="1">
      <alignment horizontal="center"/>
    </xf>
    <xf numFmtId="2" fontId="31" fillId="3" borderId="32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36" xfId="0" applyFont="1" applyFill="1" applyBorder="1" applyAlignment="1">
      <alignment horizontal="left" vertical="center" wrapText="1"/>
    </xf>
    <xf numFmtId="4" fontId="31" fillId="3" borderId="35" xfId="0" applyNumberFormat="1" applyFont="1" applyFill="1" applyBorder="1" applyAlignment="1">
      <alignment horizontal="center" vertical="center" wrapText="1"/>
    </xf>
    <xf numFmtId="4" fontId="31" fillId="3" borderId="31" xfId="0" applyNumberFormat="1" applyFont="1" applyFill="1" applyBorder="1" applyAlignment="1">
      <alignment horizontal="center" vertical="center" wrapText="1"/>
    </xf>
    <xf numFmtId="4" fontId="31" fillId="3" borderId="36" xfId="0" applyNumberFormat="1" applyFont="1" applyFill="1" applyBorder="1" applyAlignment="1">
      <alignment horizontal="center" vertical="center" wrapText="1"/>
    </xf>
    <xf numFmtId="2" fontId="31" fillId="3" borderId="16" xfId="0" applyNumberFormat="1" applyFont="1" applyFill="1" applyBorder="1" applyAlignment="1">
      <alignment horizontal="center" wrapText="1"/>
    </xf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0" fontId="33" fillId="3" borderId="35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36" xfId="0" applyFont="1" applyFill="1" applyBorder="1" applyAlignment="1">
      <alignment horizontal="left" vertical="center" wrapText="1"/>
    </xf>
    <xf numFmtId="2" fontId="33" fillId="3" borderId="35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0" fontId="33" fillId="3" borderId="16" xfId="0" applyFont="1" applyFill="1" applyBorder="1"/>
    <xf numFmtId="0" fontId="34" fillId="3" borderId="16" xfId="0" applyFont="1" applyFill="1" applyBorder="1" applyAlignment="1">
      <alignment horizontal="center"/>
    </xf>
    <xf numFmtId="1" fontId="33" fillId="3" borderId="16" xfId="0" applyNumberFormat="1" applyFont="1" applyFill="1" applyBorder="1" applyAlignment="1">
      <alignment horizontal="center"/>
    </xf>
    <xf numFmtId="2" fontId="33" fillId="3" borderId="16" xfId="0" applyNumberFormat="1" applyFont="1" applyFill="1" applyBorder="1" applyAlignment="1">
      <alignment horizontal="center"/>
    </xf>
    <xf numFmtId="0" fontId="33" fillId="3" borderId="35" xfId="0" applyFont="1" applyFill="1" applyBorder="1"/>
    <xf numFmtId="0" fontId="33" fillId="3" borderId="31" xfId="0" applyFont="1" applyFill="1" applyBorder="1"/>
    <xf numFmtId="0" fontId="33" fillId="3" borderId="36" xfId="0" applyFont="1" applyFill="1" applyBorder="1"/>
    <xf numFmtId="2" fontId="33" fillId="3" borderId="16" xfId="0" applyNumberFormat="1" applyFont="1" applyFill="1" applyBorder="1" applyAlignment="1">
      <alignment horizontal="center"/>
    </xf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vertical="center" wrapText="1"/>
    </xf>
    <xf numFmtId="0" fontId="31" fillId="3" borderId="31" xfId="0" applyFont="1" applyFill="1" applyBorder="1" applyAlignment="1">
      <alignment vertical="center" wrapText="1"/>
    </xf>
    <xf numFmtId="0" fontId="31" fillId="3" borderId="36" xfId="0" applyFont="1" applyFill="1" applyBorder="1" applyAlignment="1">
      <alignment vertical="center" wrapText="1"/>
    </xf>
    <xf numFmtId="2" fontId="31" fillId="3" borderId="31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 wrapText="1"/>
    </xf>
    <xf numFmtId="0" fontId="31" fillId="3" borderId="31" xfId="0" applyFont="1" applyFill="1" applyBorder="1" applyAlignment="1">
      <alignment horizontal="left" wrapText="1"/>
    </xf>
    <xf numFmtId="0" fontId="31" fillId="3" borderId="36" xfId="0" applyFont="1" applyFill="1" applyBorder="1" applyAlignment="1">
      <alignment horizontal="left" wrapText="1"/>
    </xf>
    <xf numFmtId="2" fontId="31" fillId="3" borderId="35" xfId="0" applyNumberFormat="1" applyFont="1" applyFill="1" applyBorder="1" applyAlignment="1">
      <alignment horizontal="center" vertical="center"/>
    </xf>
    <xf numFmtId="2" fontId="31" fillId="3" borderId="31" xfId="0" applyNumberFormat="1" applyFont="1" applyFill="1" applyBorder="1" applyAlignment="1">
      <alignment horizontal="center" vertical="center"/>
    </xf>
    <xf numFmtId="2" fontId="31" fillId="3" borderId="36" xfId="0" applyNumberFormat="1" applyFont="1" applyFill="1" applyBorder="1" applyAlignment="1">
      <alignment horizontal="center" vertical="center"/>
    </xf>
    <xf numFmtId="2" fontId="31" fillId="3" borderId="35" xfId="0" applyNumberFormat="1" applyFont="1" applyFill="1" applyBorder="1" applyAlignment="1">
      <alignment horizontal="center"/>
    </xf>
    <xf numFmtId="2" fontId="31" fillId="3" borderId="36" xfId="0" applyNumberFormat="1" applyFont="1" applyFill="1" applyBorder="1" applyAlignment="1">
      <alignment horizontal="center"/>
    </xf>
    <xf numFmtId="0" fontId="33" fillId="3" borderId="35" xfId="0" applyFont="1" applyFill="1" applyBorder="1" applyAlignment="1">
      <alignment horizontal="left" wrapText="1"/>
    </xf>
    <xf numFmtId="0" fontId="33" fillId="3" borderId="31" xfId="0" applyFont="1" applyFill="1" applyBorder="1" applyAlignment="1">
      <alignment horizontal="left" wrapText="1"/>
    </xf>
    <xf numFmtId="0" fontId="33" fillId="3" borderId="36" xfId="0" applyFont="1" applyFill="1" applyBorder="1" applyAlignment="1">
      <alignment horizontal="left" wrapText="1"/>
    </xf>
    <xf numFmtId="2" fontId="31" fillId="3" borderId="35" xfId="0" applyNumberFormat="1" applyFont="1" applyFill="1" applyBorder="1" applyAlignment="1">
      <alignment horizontal="center" vertical="center"/>
    </xf>
    <xf numFmtId="2" fontId="31" fillId="3" borderId="31" xfId="0" applyNumberFormat="1" applyFont="1" applyFill="1" applyBorder="1" applyAlignment="1">
      <alignment horizontal="center" vertical="center"/>
    </xf>
    <xf numFmtId="2" fontId="31" fillId="3" borderId="36" xfId="0" applyNumberFormat="1" applyFont="1" applyFill="1" applyBorder="1" applyAlignment="1">
      <alignment horizontal="center" vertical="center"/>
    </xf>
    <xf numFmtId="49" fontId="32" fillId="3" borderId="16" xfId="0" applyNumberFormat="1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/>
    </xf>
    <xf numFmtId="0" fontId="31" fillId="3" borderId="36" xfId="0" applyFont="1" applyFill="1" applyBorder="1" applyAlignment="1">
      <alignment horizontal="center"/>
    </xf>
    <xf numFmtId="49" fontId="34" fillId="3" borderId="1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2" fontId="33" fillId="3" borderId="31" xfId="0" applyNumberFormat="1" applyFont="1" applyFill="1" applyBorder="1" applyAlignment="1">
      <alignment horizontal="center"/>
    </xf>
    <xf numFmtId="0" fontId="33" fillId="3" borderId="35" xfId="0" applyFont="1" applyFill="1" applyBorder="1" applyAlignment="1">
      <alignment horizontal="left"/>
    </xf>
    <xf numFmtId="0" fontId="33" fillId="3" borderId="31" xfId="0" applyFont="1" applyFill="1" applyBorder="1" applyAlignment="1">
      <alignment horizontal="left"/>
    </xf>
    <xf numFmtId="0" fontId="33" fillId="3" borderId="36" xfId="0" applyFont="1" applyFill="1" applyBorder="1" applyAlignment="1">
      <alignment horizontal="left"/>
    </xf>
    <xf numFmtId="2" fontId="33" fillId="3" borderId="35" xfId="0" applyNumberFormat="1" applyFont="1" applyFill="1" applyBorder="1" applyAlignment="1">
      <alignment horizontal="center"/>
    </xf>
    <xf numFmtId="2" fontId="33" fillId="3" borderId="31" xfId="0" applyNumberFormat="1" applyFont="1" applyFill="1" applyBorder="1" applyAlignment="1">
      <alignment horizontal="center"/>
    </xf>
    <xf numFmtId="2" fontId="33" fillId="3" borderId="36" xfId="0" applyNumberFormat="1" applyFont="1" applyFill="1" applyBorder="1" applyAlignment="1">
      <alignment horizontal="center"/>
    </xf>
    <xf numFmtId="2" fontId="23" fillId="3" borderId="35" xfId="0" applyNumberFormat="1" applyFont="1" applyFill="1" applyBorder="1" applyAlignment="1">
      <alignment horizontal="center"/>
    </xf>
    <xf numFmtId="2" fontId="23" fillId="3" borderId="36" xfId="0" applyNumberFormat="1" applyFont="1" applyFill="1" applyBorder="1" applyAlignment="1">
      <alignment horizontal="center"/>
    </xf>
    <xf numFmtId="0" fontId="33" fillId="3" borderId="35" xfId="0" applyFont="1" applyFill="1" applyBorder="1" applyAlignment="1">
      <alignment horizontal="left"/>
    </xf>
    <xf numFmtId="0" fontId="33" fillId="3" borderId="31" xfId="0" applyFont="1" applyFill="1" applyBorder="1" applyAlignment="1">
      <alignment horizontal="left"/>
    </xf>
    <xf numFmtId="0" fontId="33" fillId="3" borderId="36" xfId="0" applyFont="1" applyFill="1" applyBorder="1" applyAlignment="1">
      <alignment horizontal="left"/>
    </xf>
    <xf numFmtId="49" fontId="32" fillId="3" borderId="16" xfId="0" applyNumberFormat="1" applyFont="1" applyFill="1" applyBorder="1" applyAlignment="1">
      <alignment horizontal="center"/>
    </xf>
    <xf numFmtId="0" fontId="31" fillId="3" borderId="35" xfId="0" applyFont="1" applyFill="1" applyBorder="1" applyAlignment="1">
      <alignment horizontal="left"/>
    </xf>
    <xf numFmtId="0" fontId="31" fillId="3" borderId="31" xfId="0" applyFont="1" applyFill="1" applyBorder="1" applyAlignment="1">
      <alignment horizontal="left"/>
    </xf>
    <xf numFmtId="0" fontId="31" fillId="3" borderId="36" xfId="0" applyFont="1" applyFill="1" applyBorder="1" applyAlignment="1">
      <alignment horizontal="left"/>
    </xf>
    <xf numFmtId="49" fontId="33" fillId="3" borderId="35" xfId="0" applyNumberFormat="1" applyFont="1" applyFill="1" applyBorder="1" applyAlignment="1">
      <alignment wrapText="1"/>
    </xf>
    <xf numFmtId="49" fontId="33" fillId="3" borderId="31" xfId="0" applyNumberFormat="1" applyFont="1" applyFill="1" applyBorder="1" applyAlignment="1">
      <alignment wrapText="1"/>
    </xf>
    <xf numFmtId="49" fontId="33" fillId="3" borderId="36" xfId="0" applyNumberFormat="1" applyFont="1" applyFill="1" applyBorder="1" applyAlignment="1">
      <alignment wrapText="1"/>
    </xf>
    <xf numFmtId="0" fontId="36" fillId="3" borderId="35" xfId="0" applyFont="1" applyFill="1" applyBorder="1"/>
    <xf numFmtId="0" fontId="36" fillId="3" borderId="31" xfId="0" applyFont="1" applyFill="1" applyBorder="1"/>
    <xf numFmtId="0" fontId="36" fillId="3" borderId="36" xfId="0" applyFont="1" applyFill="1" applyBorder="1"/>
    <xf numFmtId="2" fontId="35" fillId="3" borderId="35" xfId="0" applyNumberFormat="1" applyFont="1" applyFill="1" applyBorder="1" applyAlignment="1">
      <alignment horizontal="center"/>
    </xf>
    <xf numFmtId="2" fontId="35" fillId="3" borderId="3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center" wrapText="1"/>
    </xf>
    <xf numFmtId="2" fontId="31" fillId="3" borderId="35" xfId="0" applyNumberFormat="1" applyFont="1" applyFill="1" applyBorder="1" applyAlignment="1">
      <alignment horizontal="center" vertical="center" wrapText="1"/>
    </xf>
    <xf numFmtId="2" fontId="31" fillId="3" borderId="31" xfId="0" applyNumberFormat="1" applyFont="1" applyFill="1" applyBorder="1" applyAlignment="1">
      <alignment horizontal="center" vertical="center" wrapText="1"/>
    </xf>
    <xf numFmtId="2" fontId="31" fillId="3" borderId="36" xfId="0" applyNumberFormat="1" applyFont="1" applyFill="1" applyBorder="1" applyAlignment="1">
      <alignment horizontal="center" vertical="center" wrapText="1"/>
    </xf>
    <xf numFmtId="2" fontId="31" fillId="3" borderId="35" xfId="0" applyNumberFormat="1" applyFont="1" applyFill="1" applyBorder="1" applyAlignment="1">
      <alignment horizontal="center" vertical="center" wrapText="1"/>
    </xf>
    <xf numFmtId="2" fontId="31" fillId="3" borderId="31" xfId="0" applyNumberFormat="1" applyFont="1" applyFill="1" applyBorder="1" applyAlignment="1">
      <alignment horizontal="center" vertical="center" wrapText="1"/>
    </xf>
    <xf numFmtId="2" fontId="31" fillId="3" borderId="36" xfId="0" applyNumberFormat="1" applyFont="1" applyFill="1" applyBorder="1" applyAlignment="1">
      <alignment horizontal="center" vertical="center" wrapText="1"/>
    </xf>
    <xf numFmtId="0" fontId="33" fillId="3" borderId="35" xfId="0" applyFont="1" applyFill="1" applyBorder="1" applyAlignment="1">
      <alignment horizontal="left" vertical="center" wrapText="1"/>
    </xf>
    <xf numFmtId="0" fontId="33" fillId="3" borderId="31" xfId="0" applyFont="1" applyFill="1" applyBorder="1" applyAlignment="1">
      <alignment horizontal="left" vertical="center" wrapText="1"/>
    </xf>
    <xf numFmtId="0" fontId="33" fillId="3" borderId="36" xfId="0" applyFont="1" applyFill="1" applyBorder="1" applyAlignment="1">
      <alignment horizontal="left" vertical="center" wrapText="1"/>
    </xf>
    <xf numFmtId="0" fontId="31" fillId="3" borderId="16" xfId="0" applyFont="1" applyFill="1" applyBorder="1"/>
    <xf numFmtId="4" fontId="31" fillId="3" borderId="16" xfId="0" applyNumberFormat="1" applyFont="1" applyFill="1" applyBorder="1" applyAlignment="1">
      <alignment horizontal="center"/>
    </xf>
    <xf numFmtId="4" fontId="31" fillId="3" borderId="35" xfId="0" applyNumberFormat="1" applyFont="1" applyFill="1" applyBorder="1" applyAlignment="1">
      <alignment horizontal="center"/>
    </xf>
    <xf numFmtId="4" fontId="31" fillId="3" borderId="31" xfId="0" applyNumberFormat="1" applyFont="1" applyFill="1" applyBorder="1" applyAlignment="1">
      <alignment horizontal="center"/>
    </xf>
    <xf numFmtId="4" fontId="31" fillId="3" borderId="36" xfId="0" applyNumberFormat="1" applyFont="1" applyFill="1" applyBorder="1" applyAlignment="1">
      <alignment horizontal="center"/>
    </xf>
    <xf numFmtId="0" fontId="33" fillId="3" borderId="35" xfId="0" applyFont="1" applyFill="1" applyBorder="1"/>
    <xf numFmtId="0" fontId="33" fillId="3" borderId="31" xfId="0" applyFont="1" applyFill="1" applyBorder="1"/>
    <xf numFmtId="0" fontId="33" fillId="3" borderId="36" xfId="0" applyFont="1" applyFill="1" applyBorder="1"/>
    <xf numFmtId="4" fontId="33" fillId="3" borderId="35" xfId="0" applyNumberFormat="1" applyFont="1" applyFill="1" applyBorder="1" applyAlignment="1">
      <alignment horizontal="center"/>
    </xf>
    <xf numFmtId="4" fontId="33" fillId="3" borderId="31" xfId="0" applyNumberFormat="1" applyFont="1" applyFill="1" applyBorder="1" applyAlignment="1">
      <alignment horizontal="center"/>
    </xf>
    <xf numFmtId="4" fontId="33" fillId="3" borderId="36" xfId="0" applyNumberFormat="1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1" fillId="3" borderId="35" xfId="0" applyFont="1" applyFill="1" applyBorder="1"/>
    <xf numFmtId="0" fontId="31" fillId="3" borderId="31" xfId="0" applyFont="1" applyFill="1" applyBorder="1"/>
    <xf numFmtId="165" fontId="31" fillId="3" borderId="16" xfId="0" applyNumberFormat="1" applyFont="1" applyFill="1" applyBorder="1" applyAlignment="1">
      <alignment horizontal="center"/>
    </xf>
    <xf numFmtId="165" fontId="33" fillId="3" borderId="35" xfId="0" applyNumberFormat="1" applyFont="1" applyFill="1" applyBorder="1" applyAlignment="1">
      <alignment horizontal="center"/>
    </xf>
    <xf numFmtId="165" fontId="33" fillId="3" borderId="31" xfId="0" applyNumberFormat="1" applyFont="1" applyFill="1" applyBorder="1" applyAlignment="1">
      <alignment horizontal="center"/>
    </xf>
    <xf numFmtId="165" fontId="33" fillId="3" borderId="36" xfId="0" applyNumberFormat="1" applyFont="1" applyFill="1" applyBorder="1" applyAlignment="1">
      <alignment horizontal="center"/>
    </xf>
    <xf numFmtId="0" fontId="33" fillId="3" borderId="35" xfId="0" applyFont="1" applyFill="1" applyBorder="1" applyAlignment="1">
      <alignment horizontal="center"/>
    </xf>
    <xf numFmtId="0" fontId="33" fillId="3" borderId="31" xfId="0" applyFont="1" applyFill="1" applyBorder="1" applyAlignment="1">
      <alignment horizontal="center"/>
    </xf>
    <xf numFmtId="0" fontId="33" fillId="3" borderId="36" xfId="0" applyFont="1" applyFill="1" applyBorder="1" applyAlignment="1">
      <alignment horizontal="center"/>
    </xf>
    <xf numFmtId="165" fontId="33" fillId="3" borderId="35" xfId="0" applyNumberFormat="1" applyFont="1" applyFill="1" applyBorder="1" applyAlignment="1">
      <alignment horizontal="center"/>
    </xf>
    <xf numFmtId="165" fontId="33" fillId="3" borderId="31" xfId="0" applyNumberFormat="1" applyFont="1" applyFill="1" applyBorder="1" applyAlignment="1">
      <alignment horizontal="center"/>
    </xf>
    <xf numFmtId="165" fontId="33" fillId="3" borderId="36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2" fontId="37" fillId="3" borderId="36" xfId="0" applyNumberFormat="1" applyFont="1" applyFill="1" applyBorder="1" applyAlignment="1">
      <alignment horizontal="center"/>
    </xf>
    <xf numFmtId="2" fontId="19" fillId="3" borderId="35" xfId="0" applyNumberFormat="1" applyFont="1" applyFill="1" applyBorder="1" applyAlignment="1">
      <alignment horizontal="center"/>
    </xf>
    <xf numFmtId="2" fontId="19" fillId="3" borderId="36" xfId="0" applyNumberFormat="1" applyFont="1" applyFill="1" applyBorder="1" applyAlignment="1">
      <alignment horizontal="center"/>
    </xf>
    <xf numFmtId="164" fontId="31" fillId="3" borderId="16" xfId="0" applyNumberFormat="1" applyFont="1" applyFill="1" applyBorder="1" applyAlignment="1">
      <alignment horizontal="center"/>
    </xf>
    <xf numFmtId="164" fontId="31" fillId="3" borderId="35" xfId="0" applyNumberFormat="1" applyFont="1" applyFill="1" applyBorder="1" applyAlignment="1">
      <alignment horizontal="center"/>
    </xf>
    <xf numFmtId="164" fontId="31" fillId="3" borderId="31" xfId="0" applyNumberFormat="1" applyFont="1" applyFill="1" applyBorder="1" applyAlignment="1">
      <alignment horizontal="center"/>
    </xf>
    <xf numFmtId="164" fontId="31" fillId="3" borderId="36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19" fillId="3" borderId="16" xfId="0" applyFont="1" applyFill="1" applyBorder="1" applyAlignment="1">
      <alignment vertical="center"/>
    </xf>
    <xf numFmtId="2" fontId="19" fillId="3" borderId="16" xfId="0" applyNumberFormat="1" applyFont="1" applyFill="1" applyBorder="1" applyAlignment="1">
      <alignment horizontal="center" vertical="center"/>
    </xf>
    <xf numFmtId="2" fontId="19" fillId="3" borderId="16" xfId="0" applyNumberFormat="1" applyFont="1" applyFill="1" applyBorder="1" applyAlignment="1">
      <alignment horizontal="center"/>
    </xf>
    <xf numFmtId="0" fontId="31" fillId="3" borderId="37" xfId="0" applyFont="1" applyFill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2" fontId="19" fillId="3" borderId="38" xfId="0" applyNumberFormat="1" applyFont="1" applyFill="1" applyBorder="1" applyAlignment="1">
      <alignment horizontal="center" vertical="center"/>
    </xf>
    <xf numFmtId="2" fontId="19" fillId="3" borderId="39" xfId="0" applyNumberFormat="1" applyFont="1" applyFill="1" applyBorder="1" applyAlignment="1">
      <alignment horizontal="center" vertical="center"/>
    </xf>
    <xf numFmtId="2" fontId="19" fillId="3" borderId="40" xfId="0" applyNumberFormat="1" applyFont="1" applyFill="1" applyBorder="1" applyAlignment="1">
      <alignment horizontal="center" vertical="center"/>
    </xf>
    <xf numFmtId="2" fontId="19" fillId="3" borderId="37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2" fontId="19" fillId="3" borderId="40" xfId="0" applyNumberFormat="1" applyFont="1" applyFill="1" applyBorder="1" applyAlignment="1">
      <alignment horizontal="center"/>
    </xf>
    <xf numFmtId="2" fontId="31" fillId="3" borderId="37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4" fontId="39" fillId="4" borderId="1" xfId="0" applyNumberFormat="1" applyFont="1" applyFill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2" fontId="40" fillId="4" borderId="1" xfId="0" applyNumberFormat="1" applyFont="1" applyFill="1" applyBorder="1" applyAlignment="1">
      <alignment horizontal="center"/>
    </xf>
    <xf numFmtId="2" fontId="19" fillId="4" borderId="1" xfId="0" applyNumberFormat="1" applyFont="1" applyFill="1" applyBorder="1" applyAlignment="1">
      <alignment horizontal="center"/>
    </xf>
    <xf numFmtId="2" fontId="31" fillId="4" borderId="1" xfId="0" applyNumberFormat="1" applyFont="1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4" fontId="39" fillId="3" borderId="0" xfId="0" applyNumberFormat="1" applyFont="1" applyFill="1" applyAlignment="1">
      <alignment horizontal="center"/>
    </xf>
    <xf numFmtId="0" fontId="39" fillId="3" borderId="0" xfId="0" applyFont="1" applyFill="1" applyAlignment="1">
      <alignment horizontal="center"/>
    </xf>
    <xf numFmtId="2" fontId="40" fillId="3" borderId="0" xfId="0" applyNumberFormat="1" applyFont="1" applyFill="1" applyAlignment="1">
      <alignment horizontal="center"/>
    </xf>
    <xf numFmtId="2" fontId="19" fillId="3" borderId="41" xfId="0" applyNumberFormat="1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0" fontId="42" fillId="3" borderId="42" xfId="0" applyFont="1" applyFill="1" applyBorder="1" applyAlignment="1">
      <alignment horizontal="center" vertical="center"/>
    </xf>
    <xf numFmtId="0" fontId="42" fillId="3" borderId="43" xfId="0" applyFont="1" applyFill="1" applyBorder="1" applyAlignment="1">
      <alignment horizontal="center" vertical="center"/>
    </xf>
    <xf numFmtId="0" fontId="42" fillId="3" borderId="44" xfId="0" applyFont="1" applyFill="1" applyBorder="1" applyAlignment="1">
      <alignment horizontal="center" vertical="center"/>
    </xf>
    <xf numFmtId="2" fontId="43" fillId="3" borderId="0" xfId="0" applyNumberFormat="1" applyFont="1" applyFill="1" applyAlignment="1">
      <alignment horizontal="center"/>
    </xf>
    <xf numFmtId="0" fontId="34" fillId="4" borderId="42" xfId="0" applyFont="1" applyFill="1" applyBorder="1" applyAlignment="1">
      <alignment horizontal="left"/>
    </xf>
    <xf numFmtId="0" fontId="34" fillId="4" borderId="43" xfId="0" applyFont="1" applyFill="1" applyBorder="1" applyAlignment="1">
      <alignment horizontal="left"/>
    </xf>
    <xf numFmtId="0" fontId="34" fillId="4" borderId="44" xfId="0" applyFont="1" applyFill="1" applyBorder="1" applyAlignment="1">
      <alignment horizontal="left"/>
    </xf>
    <xf numFmtId="2" fontId="34" fillId="4" borderId="43" xfId="0" applyNumberFormat="1" applyFont="1" applyFill="1" applyBorder="1" applyAlignment="1">
      <alignment horizontal="center" wrapText="1"/>
    </xf>
    <xf numFmtId="4" fontId="44" fillId="4" borderId="42" xfId="0" applyNumberFormat="1" applyFont="1" applyFill="1" applyBorder="1" applyAlignment="1">
      <alignment horizontal="center"/>
    </xf>
    <xf numFmtId="4" fontId="44" fillId="4" borderId="44" xfId="0" applyNumberFormat="1" applyFont="1" applyFill="1" applyBorder="1" applyAlignment="1">
      <alignment horizontal="center"/>
    </xf>
    <xf numFmtId="0" fontId="45" fillId="4" borderId="42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left"/>
    </xf>
    <xf numFmtId="0" fontId="45" fillId="4" borderId="44" xfId="0" applyFont="1" applyFill="1" applyBorder="1" applyAlignment="1">
      <alignment horizontal="left"/>
    </xf>
    <xf numFmtId="2" fontId="45" fillId="4" borderId="43" xfId="0" applyNumberFormat="1" applyFont="1" applyFill="1" applyBorder="1" applyAlignment="1">
      <alignment horizontal="center" wrapText="1"/>
    </xf>
    <xf numFmtId="2" fontId="46" fillId="3" borderId="0" xfId="0" applyNumberFormat="1" applyFont="1" applyFill="1" applyAlignment="1">
      <alignment horizontal="center"/>
    </xf>
    <xf numFmtId="0" fontId="45" fillId="4" borderId="45" xfId="0" applyFont="1" applyFill="1" applyBorder="1" applyAlignment="1">
      <alignment horizontal="left"/>
    </xf>
    <xf numFmtId="0" fontId="45" fillId="4" borderId="46" xfId="0" applyFont="1" applyFill="1" applyBorder="1" applyAlignment="1">
      <alignment horizontal="left"/>
    </xf>
    <xf numFmtId="0" fontId="45" fillId="4" borderId="47" xfId="0" applyFont="1" applyFill="1" applyBorder="1" applyAlignment="1">
      <alignment horizontal="left"/>
    </xf>
    <xf numFmtId="2" fontId="45" fillId="4" borderId="48" xfId="0" applyNumberFormat="1" applyFont="1" applyFill="1" applyBorder="1" applyAlignment="1">
      <alignment horizontal="center" wrapText="1"/>
    </xf>
    <xf numFmtId="4" fontId="47" fillId="4" borderId="49" xfId="0" applyNumberFormat="1" applyFont="1" applyFill="1" applyBorder="1" applyAlignment="1">
      <alignment horizontal="center"/>
    </xf>
    <xf numFmtId="0" fontId="47" fillId="4" borderId="50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2" fontId="23" fillId="3" borderId="16" xfId="0" applyNumberFormat="1" applyFont="1" applyFill="1" applyBorder="1" applyAlignment="1">
      <alignment horizontal="center" wrapText="1"/>
    </xf>
    <xf numFmtId="4" fontId="33" fillId="3" borderId="16" xfId="0" applyNumberFormat="1" applyFont="1" applyFill="1" applyBorder="1" applyAlignment="1">
      <alignment horizontal="center"/>
    </xf>
    <xf numFmtId="0" fontId="23" fillId="3" borderId="35" xfId="0" applyFont="1" applyFill="1" applyBorder="1" applyAlignment="1">
      <alignment horizontal="left"/>
    </xf>
    <xf numFmtId="0" fontId="23" fillId="3" borderId="31" xfId="0" applyFont="1" applyFill="1" applyBorder="1" applyAlignment="1">
      <alignment horizontal="left"/>
    </xf>
    <xf numFmtId="0" fontId="23" fillId="3" borderId="36" xfId="0" applyFont="1" applyFill="1" applyBorder="1" applyAlignment="1">
      <alignment horizontal="left"/>
    </xf>
    <xf numFmtId="164" fontId="33" fillId="3" borderId="16" xfId="0" applyNumberFormat="1" applyFont="1" applyFill="1" applyBorder="1" applyAlignment="1">
      <alignment horizontal="center"/>
    </xf>
    <xf numFmtId="0" fontId="49" fillId="4" borderId="51" xfId="0" applyFont="1" applyFill="1" applyBorder="1" applyAlignment="1">
      <alignment horizontal="left"/>
    </xf>
    <xf numFmtId="0" fontId="49" fillId="4" borderId="52" xfId="0" applyFont="1" applyFill="1" applyBorder="1" applyAlignment="1">
      <alignment horizontal="left"/>
    </xf>
    <xf numFmtId="0" fontId="49" fillId="4" borderId="53" xfId="0" applyFont="1" applyFill="1" applyBorder="1" applyAlignment="1">
      <alignment horizontal="left"/>
    </xf>
    <xf numFmtId="2" fontId="49" fillId="4" borderId="54" xfId="0" applyNumberFormat="1" applyFont="1" applyFill="1" applyBorder="1" applyAlignment="1">
      <alignment horizontal="center" wrapText="1"/>
    </xf>
    <xf numFmtId="4" fontId="44" fillId="4" borderId="55" xfId="0" applyNumberFormat="1" applyFont="1" applyFill="1" applyBorder="1" applyAlignment="1">
      <alignment horizontal="center"/>
    </xf>
    <xf numFmtId="4" fontId="44" fillId="4" borderId="56" xfId="0" applyNumberFormat="1" applyFont="1" applyFill="1" applyBorder="1" applyAlignment="1">
      <alignment horizontal="center"/>
    </xf>
    <xf numFmtId="0" fontId="45" fillId="4" borderId="49" xfId="0" applyFont="1" applyFill="1" applyBorder="1" applyAlignment="1">
      <alignment horizontal="left"/>
    </xf>
    <xf numFmtId="0" fontId="45" fillId="4" borderId="48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left"/>
    </xf>
    <xf numFmtId="2" fontId="45" fillId="4" borderId="0" xfId="0" applyNumberFormat="1" applyFont="1" applyFill="1" applyAlignment="1">
      <alignment horizontal="center" wrapText="1"/>
    </xf>
    <xf numFmtId="4" fontId="44" fillId="4" borderId="57" xfId="0" applyNumberFormat="1" applyFont="1" applyFill="1" applyBorder="1" applyAlignment="1">
      <alignment horizontal="center"/>
    </xf>
    <xf numFmtId="4" fontId="44" fillId="4" borderId="58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4" fontId="33" fillId="3" borderId="1" xfId="0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3" fillId="3" borderId="0" xfId="0" applyNumberFormat="1" applyFont="1" applyFill="1" applyAlignment="1">
      <alignment horizontal="center"/>
    </xf>
    <xf numFmtId="2" fontId="33" fillId="3" borderId="0" xfId="0" applyNumberFormat="1" applyFont="1" applyFill="1" applyAlignment="1">
      <alignment horizontal="center"/>
    </xf>
    <xf numFmtId="4" fontId="33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4" fontId="19" fillId="3" borderId="0" xfId="0" applyNumberFormat="1" applyFont="1" applyFill="1" applyAlignment="1">
      <alignment horizontal="center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164" fontId="31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2" fontId="31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2" fontId="23" fillId="3" borderId="0" xfId="0" applyNumberFormat="1" applyFont="1" applyFill="1" applyAlignment="1">
      <alignment horizontal="center"/>
    </xf>
    <xf numFmtId="164" fontId="23" fillId="3" borderId="0" xfId="0" applyNumberFormat="1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9" fillId="3" borderId="0" xfId="0" applyNumberFormat="1" applyFont="1" applyFill="1" applyAlignment="1">
      <alignment horizontal="center"/>
    </xf>
    <xf numFmtId="0" fontId="50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4" fontId="5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4" fillId="3" borderId="0" xfId="0" applyFont="1" applyFill="1" applyAlignment="1">
      <alignment horizontal="left"/>
    </xf>
    <xf numFmtId="4" fontId="44" fillId="3" borderId="0" xfId="0" applyNumberFormat="1" applyFont="1" applyFill="1" applyAlignment="1">
      <alignment horizontal="center"/>
    </xf>
    <xf numFmtId="0" fontId="45" fillId="3" borderId="0" xfId="0" applyFont="1" applyFill="1" applyAlignment="1">
      <alignment horizontal="left"/>
    </xf>
    <xf numFmtId="0" fontId="45" fillId="3" borderId="0" xfId="0" applyFont="1" applyFill="1" applyAlignment="1">
      <alignment horizontal="center"/>
    </xf>
    <xf numFmtId="0" fontId="48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4" fontId="2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7" fillId="3" borderId="0" xfId="0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15009B48-84CC-42A7-B05A-6E64155A8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98382-6CAD-4D7C-975F-10EEBF3E1E96}">
  <sheetPr>
    <tabColor theme="6"/>
  </sheetPr>
  <dimension ref="B2:AY135"/>
  <sheetViews>
    <sheetView tabSelected="1" topLeftCell="A80" workbookViewId="0">
      <selection activeCell="B102" sqref="B102:V102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33" customWidth="1"/>
    <col min="18" max="18" width="2.5703125" style="433" customWidth="1"/>
    <col min="19" max="19" width="9.140625" style="433"/>
    <col min="20" max="20" width="7.5703125" style="433" customWidth="1"/>
    <col min="21" max="22" width="9.140625" style="433"/>
    <col min="23" max="23" width="8.7109375" style="433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10"/>
      <c r="C7" s="11" t="s">
        <v>2</v>
      </c>
      <c r="D7" s="11"/>
      <c r="E7" s="11"/>
      <c r="F7" s="12">
        <v>43831</v>
      </c>
      <c r="G7" s="13"/>
      <c r="H7" s="12">
        <v>44196</v>
      </c>
      <c r="I7" s="13"/>
      <c r="J7" s="13"/>
      <c r="K7" s="13"/>
      <c r="L7" s="14" t="s">
        <v>3</v>
      </c>
      <c r="M7" s="15" t="s">
        <v>4</v>
      </c>
      <c r="N7" s="16"/>
      <c r="O7" s="16"/>
      <c r="P7" s="16"/>
      <c r="Q7" s="16"/>
      <c r="R7" s="16"/>
      <c r="S7" s="17"/>
      <c r="T7" s="18"/>
      <c r="U7" s="18" t="s">
        <v>5</v>
      </c>
      <c r="V7" s="19"/>
      <c r="W7" s="20"/>
    </row>
    <row r="8" spans="2:23" x14ac:dyDescent="0.25">
      <c r="B8" s="21"/>
      <c r="C8" s="22"/>
      <c r="D8" s="22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  <c r="Q8" s="25"/>
      <c r="R8" s="25"/>
      <c r="S8" s="25"/>
      <c r="T8" s="19"/>
      <c r="U8" s="20"/>
      <c r="V8" s="20"/>
      <c r="W8" s="20"/>
    </row>
    <row r="9" spans="2:23" x14ac:dyDescent="0.25">
      <c r="B9" s="26" t="s">
        <v>6</v>
      </c>
      <c r="C9" s="26"/>
      <c r="D9" s="26"/>
      <c r="E9" s="26"/>
      <c r="F9" s="26"/>
      <c r="G9" s="27">
        <f>G10+G11</f>
        <v>811</v>
      </c>
      <c r="H9" s="28"/>
      <c r="I9" s="29" t="s">
        <v>7</v>
      </c>
      <c r="J9" s="29"/>
      <c r="K9" s="29"/>
      <c r="L9" s="30">
        <v>2</v>
      </c>
      <c r="M9" s="28"/>
      <c r="N9" s="31" t="s">
        <v>8</v>
      </c>
      <c r="O9" s="31"/>
      <c r="P9" s="31"/>
      <c r="Q9" s="32">
        <v>1975</v>
      </c>
      <c r="R9" s="19"/>
      <c r="S9" s="31" t="s">
        <v>9</v>
      </c>
      <c r="T9" s="31"/>
      <c r="U9" s="31"/>
      <c r="V9" s="31"/>
      <c r="W9" s="31"/>
    </row>
    <row r="10" spans="2:23" x14ac:dyDescent="0.25">
      <c r="B10" s="26" t="s">
        <v>10</v>
      </c>
      <c r="C10" s="26"/>
      <c r="D10" s="26"/>
      <c r="E10" s="26"/>
      <c r="F10" s="26"/>
      <c r="G10" s="27">
        <v>811</v>
      </c>
      <c r="H10" s="28"/>
      <c r="I10" s="31" t="s">
        <v>11</v>
      </c>
      <c r="J10" s="31"/>
      <c r="K10" s="31"/>
      <c r="L10" s="30">
        <v>2</v>
      </c>
      <c r="M10" s="21"/>
      <c r="N10" s="33" t="s">
        <v>12</v>
      </c>
      <c r="O10" s="33"/>
      <c r="P10" s="34" t="s">
        <v>13</v>
      </c>
      <c r="Q10" s="34"/>
      <c r="R10" s="19"/>
      <c r="S10" s="35" t="s">
        <v>14</v>
      </c>
      <c r="T10" s="35"/>
      <c r="U10" s="35"/>
      <c r="V10" s="35"/>
      <c r="W10" s="35"/>
    </row>
    <row r="11" spans="2:23" x14ac:dyDescent="0.25">
      <c r="B11" s="26" t="s">
        <v>15</v>
      </c>
      <c r="C11" s="26"/>
      <c r="D11" s="26"/>
      <c r="E11" s="26"/>
      <c r="F11" s="26"/>
      <c r="G11" s="36">
        <v>0</v>
      </c>
      <c r="H11" s="28"/>
      <c r="I11" s="31" t="s">
        <v>16</v>
      </c>
      <c r="J11" s="31"/>
      <c r="K11" s="31"/>
      <c r="L11" s="37">
        <v>0</v>
      </c>
      <c r="M11" s="21"/>
      <c r="N11" s="31" t="s">
        <v>17</v>
      </c>
      <c r="O11" s="31"/>
      <c r="P11" s="31"/>
      <c r="Q11" s="38">
        <v>700</v>
      </c>
      <c r="R11" s="19"/>
      <c r="S11" s="35"/>
      <c r="T11" s="35"/>
      <c r="U11" s="35"/>
      <c r="V11" s="35"/>
      <c r="W11" s="35"/>
    </row>
    <row r="12" spans="2:23" x14ac:dyDescent="0.25">
      <c r="B12" s="26" t="s">
        <v>18</v>
      </c>
      <c r="C12" s="26"/>
      <c r="D12" s="26"/>
      <c r="E12" s="26"/>
      <c r="F12" s="26"/>
      <c r="G12" s="36">
        <v>746</v>
      </c>
      <c r="H12" s="28"/>
      <c r="I12" s="31" t="s">
        <v>19</v>
      </c>
      <c r="J12" s="31"/>
      <c r="K12" s="31"/>
      <c r="L12" s="37">
        <v>17</v>
      </c>
      <c r="M12" s="28"/>
      <c r="N12" s="29" t="s">
        <v>20</v>
      </c>
      <c r="O12" s="29"/>
      <c r="P12" s="29"/>
      <c r="Q12" s="39" t="s">
        <v>21</v>
      </c>
      <c r="R12" s="25"/>
      <c r="S12" s="35"/>
      <c r="T12" s="35"/>
      <c r="U12" s="35"/>
      <c r="V12" s="35"/>
      <c r="W12" s="35"/>
    </row>
    <row r="13" spans="2:23" x14ac:dyDescent="0.25">
      <c r="B13" s="26" t="s">
        <v>22</v>
      </c>
      <c r="C13" s="26"/>
      <c r="D13" s="26"/>
      <c r="E13" s="26"/>
      <c r="F13" s="26"/>
      <c r="G13" s="36">
        <v>163.80000000000001</v>
      </c>
      <c r="H13" s="28"/>
      <c r="I13" s="31" t="s">
        <v>23</v>
      </c>
      <c r="J13" s="31"/>
      <c r="K13" s="31"/>
      <c r="L13" s="40">
        <v>22</v>
      </c>
      <c r="M13" s="28"/>
      <c r="N13" s="29"/>
      <c r="O13" s="29"/>
      <c r="P13" s="29"/>
      <c r="Q13" s="41"/>
      <c r="R13" s="25"/>
      <c r="S13" s="31" t="s">
        <v>24</v>
      </c>
      <c r="T13" s="31"/>
      <c r="U13" s="31"/>
      <c r="V13" s="42" t="s">
        <v>25</v>
      </c>
      <c r="W13" s="42"/>
    </row>
    <row r="14" spans="2:23" x14ac:dyDescent="0.25">
      <c r="B14" s="43"/>
      <c r="C14" s="1"/>
      <c r="D14" s="1"/>
      <c r="E14" s="1"/>
      <c r="F14" s="1"/>
      <c r="G14" s="1"/>
      <c r="H14" s="1"/>
      <c r="I14" s="1"/>
      <c r="J14" s="1"/>
      <c r="K14" s="1"/>
      <c r="L14" s="44"/>
      <c r="M14" s="1"/>
      <c r="N14" s="1"/>
      <c r="O14" s="1"/>
      <c r="P14" s="45"/>
      <c r="Q14" s="46"/>
      <c r="R14" s="46"/>
      <c r="S14" s="46"/>
      <c r="T14" s="9"/>
      <c r="U14" s="47"/>
      <c r="V14" s="47"/>
      <c r="W14" s="4"/>
    </row>
    <row r="15" spans="2:23" x14ac:dyDescent="0.25">
      <c r="B15" s="48" t="s">
        <v>26</v>
      </c>
      <c r="C15" s="48"/>
      <c r="D15" s="48"/>
      <c r="E15" s="48"/>
      <c r="F15" s="48"/>
      <c r="G15" s="48"/>
      <c r="H15" s="49">
        <v>17.149999999999999</v>
      </c>
      <c r="I15" s="50"/>
      <c r="J15" s="1"/>
      <c r="K15" s="1"/>
      <c r="L15" s="1"/>
      <c r="M15" s="1"/>
      <c r="N15" s="1"/>
      <c r="O15" s="1"/>
      <c r="P15" s="1"/>
      <c r="Q15" s="46"/>
      <c r="R15" s="46"/>
      <c r="S15" s="46"/>
      <c r="T15" s="9"/>
      <c r="U15" s="46"/>
      <c r="V15" s="46"/>
      <c r="W15" s="4"/>
    </row>
    <row r="16" spans="2:23" x14ac:dyDescent="0.25">
      <c r="B16" s="8"/>
      <c r="C16" s="2"/>
      <c r="D16" s="2"/>
      <c r="E16" s="2"/>
      <c r="F16" s="2"/>
      <c r="G16" s="2"/>
      <c r="H16" s="51"/>
      <c r="I16" s="51"/>
      <c r="J16" s="51"/>
      <c r="K16" s="51"/>
      <c r="L16" s="51"/>
      <c r="M16" s="51"/>
      <c r="N16" s="51"/>
      <c r="O16" s="51"/>
      <c r="P16" s="51"/>
      <c r="Q16" s="52"/>
      <c r="R16" s="52"/>
      <c r="S16" s="52"/>
      <c r="T16" s="9"/>
      <c r="U16" s="46"/>
      <c r="V16" s="46"/>
      <c r="W16" s="4"/>
    </row>
    <row r="17" spans="2:23" x14ac:dyDescent="0.25">
      <c r="B17" s="53" t="s">
        <v>27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>
        <v>-20027.509999999998</v>
      </c>
      <c r="Q17" s="55"/>
      <c r="R17" s="55"/>
      <c r="S17" s="56"/>
      <c r="T17" s="57"/>
      <c r="U17" s="46"/>
      <c r="V17" s="46"/>
      <c r="W17" s="4"/>
    </row>
    <row r="18" spans="2:23" x14ac:dyDescent="0.25">
      <c r="B18" s="58" t="s">
        <v>28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Q18" s="60"/>
      <c r="R18" s="60"/>
      <c r="S18" s="61"/>
      <c r="T18" s="57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" customHeight="1" x14ac:dyDescent="0.25">
      <c r="B20" s="62" t="s">
        <v>29</v>
      </c>
      <c r="C20" s="62"/>
      <c r="D20" s="62"/>
      <c r="E20" s="62"/>
      <c r="F20" s="62"/>
      <c r="G20" s="62"/>
      <c r="H20" s="62"/>
      <c r="I20" s="62"/>
      <c r="J20" s="63" t="s">
        <v>30</v>
      </c>
      <c r="K20" s="63"/>
      <c r="L20" s="63" t="s">
        <v>31</v>
      </c>
      <c r="M20" s="63"/>
      <c r="N20" s="63"/>
      <c r="O20" s="64" t="s">
        <v>32</v>
      </c>
      <c r="P20" s="65"/>
      <c r="Q20" s="66" t="s">
        <v>33</v>
      </c>
      <c r="R20" s="67"/>
      <c r="S20" s="68"/>
      <c r="T20" s="69"/>
      <c r="U20" s="4"/>
      <c r="V20" s="4"/>
      <c r="W20" s="4"/>
    </row>
    <row r="21" spans="2:23" x14ac:dyDescent="0.25">
      <c r="B21" s="70" t="s">
        <v>34</v>
      </c>
      <c r="C21" s="70"/>
      <c r="D21" s="70"/>
      <c r="E21" s="70"/>
      <c r="F21" s="70"/>
      <c r="G21" s="70"/>
      <c r="H21" s="70"/>
      <c r="I21" s="70"/>
      <c r="J21" s="71">
        <v>0</v>
      </c>
      <c r="K21" s="71"/>
      <c r="L21" s="72">
        <f>L22</f>
        <v>153323.43</v>
      </c>
      <c r="M21" s="72"/>
      <c r="N21" s="72"/>
      <c r="O21" s="73">
        <f>O22</f>
        <v>156131.99</v>
      </c>
      <c r="P21" s="73"/>
      <c r="Q21" s="74">
        <f>Q22</f>
        <v>40699.080000000016</v>
      </c>
      <c r="R21" s="75"/>
      <c r="S21" s="76"/>
      <c r="T21" s="77"/>
      <c r="U21" s="78"/>
      <c r="V21" s="78"/>
      <c r="W21" s="78"/>
    </row>
    <row r="22" spans="2:23" x14ac:dyDescent="0.25">
      <c r="B22" s="79" t="s">
        <v>34</v>
      </c>
      <c r="C22" s="79"/>
      <c r="D22" s="79"/>
      <c r="E22" s="79"/>
      <c r="F22" s="79"/>
      <c r="G22" s="79"/>
      <c r="H22" s="79"/>
      <c r="I22" s="79"/>
      <c r="J22" s="80">
        <v>43507.64</v>
      </c>
      <c r="K22" s="80"/>
      <c r="L22" s="81">
        <v>153323.43</v>
      </c>
      <c r="M22" s="81"/>
      <c r="N22" s="81"/>
      <c r="O22" s="82">
        <v>156131.99</v>
      </c>
      <c r="P22" s="82"/>
      <c r="Q22" s="83">
        <f>J22+L22-O22</f>
        <v>40699.080000000016</v>
      </c>
      <c r="R22" s="84"/>
      <c r="S22" s="85"/>
      <c r="T22" s="86"/>
      <c r="U22" s="20"/>
      <c r="V22" s="20"/>
      <c r="W22" s="20"/>
    </row>
    <row r="23" spans="2:23" s="88" customFormat="1" x14ac:dyDescent="0.25">
      <c r="B23" s="70" t="s">
        <v>35</v>
      </c>
      <c r="C23" s="70"/>
      <c r="D23" s="70"/>
      <c r="E23" s="70"/>
      <c r="F23" s="70"/>
      <c r="G23" s="70"/>
      <c r="H23" s="70"/>
      <c r="I23" s="70"/>
      <c r="J23" s="71">
        <v>0</v>
      </c>
      <c r="K23" s="71"/>
      <c r="L23" s="72">
        <f>601.63+22109.98</f>
        <v>22711.61</v>
      </c>
      <c r="M23" s="72"/>
      <c r="N23" s="72"/>
      <c r="O23" s="73">
        <v>22711.61</v>
      </c>
      <c r="P23" s="73"/>
      <c r="Q23" s="74">
        <f>J23+L23-O23</f>
        <v>0</v>
      </c>
      <c r="R23" s="75"/>
      <c r="S23" s="76"/>
      <c r="T23" s="87"/>
      <c r="U23" s="78"/>
      <c r="V23" s="78"/>
      <c r="W23" s="78"/>
    </row>
    <row r="24" spans="2:23" x14ac:dyDescent="0.25">
      <c r="B24" s="89" t="s">
        <v>36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90">
        <f>P17+O21</f>
        <v>136104.47999999998</v>
      </c>
      <c r="P24" s="91"/>
      <c r="Q24" s="91"/>
      <c r="R24" s="91"/>
      <c r="S24" s="92"/>
      <c r="T24" s="93"/>
      <c r="U24" s="20"/>
      <c r="V24" s="20"/>
      <c r="W24" s="20"/>
    </row>
    <row r="25" spans="2:23" x14ac:dyDescent="0.25">
      <c r="B25" s="22"/>
      <c r="C25" s="94" t="s">
        <v>37</v>
      </c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20"/>
      <c r="R25" s="20"/>
      <c r="S25" s="20"/>
      <c r="T25" s="20"/>
      <c r="U25" s="20"/>
      <c r="V25" s="20"/>
      <c r="W25" s="20"/>
    </row>
    <row r="26" spans="2:23" x14ac:dyDescent="0.25">
      <c r="B26" s="95" t="s">
        <v>38</v>
      </c>
      <c r="C26" s="96"/>
      <c r="D26" s="96"/>
      <c r="E26" s="96"/>
      <c r="F26" s="96"/>
      <c r="G26" s="96"/>
      <c r="H26" s="96"/>
      <c r="I26" s="97"/>
      <c r="J26" s="98">
        <v>0</v>
      </c>
      <c r="K26" s="98"/>
      <c r="L26" s="99">
        <v>0</v>
      </c>
      <c r="M26" s="99"/>
      <c r="N26" s="99"/>
      <c r="O26" s="100">
        <v>0</v>
      </c>
      <c r="P26" s="100"/>
      <c r="Q26" s="101">
        <f>J26+L26-O26</f>
        <v>0</v>
      </c>
      <c r="R26" s="102"/>
      <c r="S26" s="103"/>
      <c r="T26" s="104"/>
      <c r="U26" s="105"/>
      <c r="V26" s="105"/>
      <c r="W26" s="105"/>
    </row>
    <row r="27" spans="2:23" x14ac:dyDescent="0.25">
      <c r="B27" s="95" t="s">
        <v>39</v>
      </c>
      <c r="C27" s="96"/>
      <c r="D27" s="96"/>
      <c r="E27" s="96"/>
      <c r="F27" s="96"/>
      <c r="G27" s="96"/>
      <c r="H27" s="96"/>
      <c r="I27" s="97"/>
      <c r="J27" s="98">
        <v>0</v>
      </c>
      <c r="K27" s="98"/>
      <c r="L27" s="99">
        <v>0</v>
      </c>
      <c r="M27" s="99"/>
      <c r="N27" s="99"/>
      <c r="O27" s="100">
        <v>0</v>
      </c>
      <c r="P27" s="100"/>
      <c r="Q27" s="101">
        <f t="shared" ref="Q27:Q39" si="0">J27+L27-O27</f>
        <v>0</v>
      </c>
      <c r="R27" s="102"/>
      <c r="S27" s="103"/>
      <c r="T27" s="104"/>
      <c r="U27" s="105"/>
      <c r="V27" s="105"/>
      <c r="W27" s="105"/>
    </row>
    <row r="28" spans="2:23" x14ac:dyDescent="0.25">
      <c r="B28" s="95" t="s">
        <v>40</v>
      </c>
      <c r="C28" s="96"/>
      <c r="D28" s="96"/>
      <c r="E28" s="96"/>
      <c r="F28" s="96"/>
      <c r="G28" s="96"/>
      <c r="H28" s="96"/>
      <c r="I28" s="97"/>
      <c r="J28" s="106">
        <v>0</v>
      </c>
      <c r="K28" s="106"/>
      <c r="L28" s="99">
        <v>0</v>
      </c>
      <c r="M28" s="99"/>
      <c r="N28" s="99"/>
      <c r="O28" s="100">
        <v>0</v>
      </c>
      <c r="P28" s="100"/>
      <c r="Q28" s="101">
        <f t="shared" si="0"/>
        <v>0</v>
      </c>
      <c r="R28" s="102"/>
      <c r="S28" s="103"/>
      <c r="T28" s="86"/>
      <c r="U28" s="105"/>
      <c r="V28" s="105"/>
      <c r="W28" s="105"/>
    </row>
    <row r="29" spans="2:23" x14ac:dyDescent="0.25">
      <c r="B29" s="95" t="s">
        <v>41</v>
      </c>
      <c r="C29" s="96"/>
      <c r="D29" s="96"/>
      <c r="E29" s="96"/>
      <c r="F29" s="96"/>
      <c r="G29" s="96"/>
      <c r="H29" s="96"/>
      <c r="I29" s="97"/>
      <c r="J29" s="106">
        <v>0</v>
      </c>
      <c r="K29" s="107"/>
      <c r="L29" s="98">
        <v>8500</v>
      </c>
      <c r="M29" s="108"/>
      <c r="N29" s="109"/>
      <c r="O29" s="101">
        <v>7727</v>
      </c>
      <c r="P29" s="103"/>
      <c r="Q29" s="101">
        <f>J29+L29-O29</f>
        <v>773</v>
      </c>
      <c r="R29" s="102"/>
      <c r="S29" s="103"/>
      <c r="T29" s="86"/>
      <c r="U29" s="105"/>
      <c r="V29" s="105"/>
      <c r="W29" s="105"/>
    </row>
    <row r="30" spans="2:23" x14ac:dyDescent="0.25">
      <c r="B30" s="95" t="s">
        <v>42</v>
      </c>
      <c r="C30" s="96"/>
      <c r="D30" s="96"/>
      <c r="E30" s="96"/>
      <c r="F30" s="96"/>
      <c r="G30" s="96"/>
      <c r="H30" s="96"/>
      <c r="I30" s="97"/>
      <c r="J30" s="106">
        <v>7669.41</v>
      </c>
      <c r="K30" s="106"/>
      <c r="L30" s="99">
        <v>25437.599999999999</v>
      </c>
      <c r="M30" s="99"/>
      <c r="N30" s="99"/>
      <c r="O30" s="100">
        <v>26104.35</v>
      </c>
      <c r="P30" s="100"/>
      <c r="Q30" s="101">
        <f t="shared" si="0"/>
        <v>7002.6599999999962</v>
      </c>
      <c r="R30" s="102"/>
      <c r="S30" s="103"/>
      <c r="T30" s="86"/>
      <c r="U30" s="105"/>
      <c r="V30" s="105"/>
      <c r="W30" s="105"/>
    </row>
    <row r="31" spans="2:23" x14ac:dyDescent="0.25">
      <c r="B31" s="95" t="s">
        <v>43</v>
      </c>
      <c r="C31" s="96"/>
      <c r="D31" s="96"/>
      <c r="E31" s="96"/>
      <c r="F31" s="96"/>
      <c r="G31" s="96"/>
      <c r="H31" s="96"/>
      <c r="I31" s="97"/>
      <c r="J31" s="83">
        <v>0</v>
      </c>
      <c r="K31" s="85"/>
      <c r="L31" s="98">
        <v>0</v>
      </c>
      <c r="M31" s="108"/>
      <c r="N31" s="109"/>
      <c r="O31" s="101">
        <v>0</v>
      </c>
      <c r="P31" s="103"/>
      <c r="Q31" s="101">
        <f>J31+L31-O31</f>
        <v>0</v>
      </c>
      <c r="R31" s="102"/>
      <c r="S31" s="103"/>
      <c r="T31" s="86"/>
      <c r="U31" s="105"/>
      <c r="V31" s="105"/>
      <c r="W31" s="105"/>
    </row>
    <row r="32" spans="2:23" x14ac:dyDescent="0.25">
      <c r="B32" s="110" t="s">
        <v>44</v>
      </c>
      <c r="C32" s="111"/>
      <c r="D32" s="111"/>
      <c r="E32" s="111"/>
      <c r="F32" s="111"/>
      <c r="G32" s="111"/>
      <c r="H32" s="111"/>
      <c r="I32" s="112"/>
      <c r="J32" s="83">
        <v>4225.57</v>
      </c>
      <c r="K32" s="85"/>
      <c r="L32" s="98">
        <v>-219.62</v>
      </c>
      <c r="M32" s="108"/>
      <c r="N32" s="109"/>
      <c r="O32" s="101">
        <v>18.579999999999998</v>
      </c>
      <c r="P32" s="103"/>
      <c r="Q32" s="101">
        <f>J32+L32-O32</f>
        <v>3987.37</v>
      </c>
      <c r="R32" s="102"/>
      <c r="S32" s="103"/>
      <c r="T32" s="86"/>
      <c r="U32" s="105"/>
      <c r="V32" s="105"/>
      <c r="W32" s="105"/>
    </row>
    <row r="33" spans="2:51" x14ac:dyDescent="0.25">
      <c r="B33" s="95" t="s">
        <v>45</v>
      </c>
      <c r="C33" s="96"/>
      <c r="D33" s="96"/>
      <c r="E33" s="96"/>
      <c r="F33" s="96"/>
      <c r="G33" s="96"/>
      <c r="H33" s="96"/>
      <c r="I33" s="97"/>
      <c r="J33" s="83">
        <v>3178.02</v>
      </c>
      <c r="K33" s="85"/>
      <c r="L33" s="98">
        <v>235.36</v>
      </c>
      <c r="M33" s="108"/>
      <c r="N33" s="109"/>
      <c r="O33" s="101">
        <v>12.52</v>
      </c>
      <c r="P33" s="103"/>
      <c r="Q33" s="101">
        <f>J33+L33-O33</f>
        <v>3400.86</v>
      </c>
      <c r="R33" s="102"/>
      <c r="S33" s="103"/>
      <c r="T33" s="86"/>
      <c r="U33" s="105"/>
      <c r="V33" s="105"/>
      <c r="W33" s="105"/>
    </row>
    <row r="34" spans="2:51" x14ac:dyDescent="0.25">
      <c r="B34" s="113" t="s">
        <v>46</v>
      </c>
      <c r="C34" s="114"/>
      <c r="D34" s="114"/>
      <c r="E34" s="114"/>
      <c r="F34" s="114"/>
      <c r="G34" s="114"/>
      <c r="H34" s="114"/>
      <c r="I34" s="115"/>
      <c r="J34" s="116">
        <f>J36+J37+J38+J39</f>
        <v>143105.78999999998</v>
      </c>
      <c r="K34" s="116"/>
      <c r="L34" s="117">
        <f>L35+L36+L37+L38+L39</f>
        <v>518347.45</v>
      </c>
      <c r="M34" s="117"/>
      <c r="N34" s="117"/>
      <c r="O34" s="117">
        <f>O35+O36+O37+O38+O39</f>
        <v>484431.05</v>
      </c>
      <c r="P34" s="117"/>
      <c r="Q34" s="118">
        <f t="shared" si="0"/>
        <v>177022.19</v>
      </c>
      <c r="R34" s="119"/>
      <c r="S34" s="120"/>
      <c r="T34" s="121"/>
      <c r="U34" s="20"/>
      <c r="V34" s="20"/>
      <c r="W34" s="20"/>
    </row>
    <row r="35" spans="2:51" x14ac:dyDescent="0.25">
      <c r="B35" s="122" t="s">
        <v>47</v>
      </c>
      <c r="C35" s="123"/>
      <c r="D35" s="123"/>
      <c r="E35" s="123"/>
      <c r="F35" s="123"/>
      <c r="G35" s="123"/>
      <c r="H35" s="123"/>
      <c r="I35" s="124"/>
      <c r="J35" s="118">
        <v>0</v>
      </c>
      <c r="K35" s="120"/>
      <c r="L35" s="83">
        <v>0</v>
      </c>
      <c r="M35" s="84"/>
      <c r="N35" s="85"/>
      <c r="O35" s="83">
        <v>0</v>
      </c>
      <c r="P35" s="85"/>
      <c r="Q35" s="74">
        <f>J35+L35-O35</f>
        <v>0</v>
      </c>
      <c r="R35" s="75"/>
      <c r="S35" s="76"/>
      <c r="T35" s="121"/>
      <c r="U35" s="20"/>
      <c r="V35" s="20"/>
      <c r="W35" s="20"/>
    </row>
    <row r="36" spans="2:51" x14ac:dyDescent="0.25">
      <c r="B36" s="125" t="s">
        <v>48</v>
      </c>
      <c r="C36" s="126"/>
      <c r="D36" s="126"/>
      <c r="E36" s="126"/>
      <c r="F36" s="126"/>
      <c r="G36" s="126"/>
      <c r="H36" s="126"/>
      <c r="I36" s="127"/>
      <c r="J36" s="80">
        <v>24969.02</v>
      </c>
      <c r="K36" s="80"/>
      <c r="L36" s="128">
        <v>84627.11</v>
      </c>
      <c r="M36" s="128"/>
      <c r="N36" s="128"/>
      <c r="O36" s="129">
        <v>77570.679999999993</v>
      </c>
      <c r="P36" s="129"/>
      <c r="Q36" s="118">
        <f t="shared" si="0"/>
        <v>32025.450000000012</v>
      </c>
      <c r="R36" s="119"/>
      <c r="S36" s="120"/>
      <c r="T36" s="130"/>
      <c r="U36" s="20"/>
      <c r="V36" s="20"/>
      <c r="W36" s="20"/>
    </row>
    <row r="37" spans="2:51" x14ac:dyDescent="0.25">
      <c r="B37" s="125" t="s">
        <v>49</v>
      </c>
      <c r="C37" s="126"/>
      <c r="D37" s="126"/>
      <c r="E37" s="126"/>
      <c r="F37" s="126"/>
      <c r="G37" s="126"/>
      <c r="H37" s="126"/>
      <c r="I37" s="127"/>
      <c r="J37" s="80">
        <v>24025.200000000001</v>
      </c>
      <c r="K37" s="80"/>
      <c r="L37" s="128">
        <v>97178.04</v>
      </c>
      <c r="M37" s="128"/>
      <c r="N37" s="128"/>
      <c r="O37" s="129">
        <v>89624.93</v>
      </c>
      <c r="P37" s="129"/>
      <c r="Q37" s="118">
        <f t="shared" si="0"/>
        <v>31578.309999999998</v>
      </c>
      <c r="R37" s="119"/>
      <c r="S37" s="120"/>
      <c r="T37" s="131"/>
      <c r="U37" s="20"/>
      <c r="V37" s="20"/>
      <c r="W37" s="20"/>
    </row>
    <row r="38" spans="2:51" x14ac:dyDescent="0.25">
      <c r="B38" s="125" t="s">
        <v>50</v>
      </c>
      <c r="C38" s="126"/>
      <c r="D38" s="126"/>
      <c r="E38" s="126"/>
      <c r="F38" s="126"/>
      <c r="G38" s="126"/>
      <c r="H38" s="126"/>
      <c r="I38" s="127"/>
      <c r="J38" s="80">
        <v>88739.7</v>
      </c>
      <c r="K38" s="80"/>
      <c r="L38" s="128">
        <v>307043.96999999997</v>
      </c>
      <c r="M38" s="128"/>
      <c r="N38" s="128"/>
      <c r="O38" s="129">
        <v>289575.7</v>
      </c>
      <c r="P38" s="129"/>
      <c r="Q38" s="118">
        <f t="shared" si="0"/>
        <v>106207.96999999997</v>
      </c>
      <c r="R38" s="119"/>
      <c r="S38" s="120"/>
      <c r="T38" s="131"/>
      <c r="U38" s="20"/>
      <c r="V38" s="20"/>
      <c r="W38" s="20"/>
    </row>
    <row r="39" spans="2:51" x14ac:dyDescent="0.25">
      <c r="B39" s="132" t="s">
        <v>51</v>
      </c>
      <c r="C39" s="133"/>
      <c r="D39" s="133"/>
      <c r="E39" s="133"/>
      <c r="F39" s="133"/>
      <c r="G39" s="133"/>
      <c r="H39" s="133"/>
      <c r="I39" s="134"/>
      <c r="J39" s="135">
        <v>5371.87</v>
      </c>
      <c r="K39" s="135"/>
      <c r="L39" s="136">
        <v>29498.33</v>
      </c>
      <c r="M39" s="136"/>
      <c r="N39" s="136"/>
      <c r="O39" s="137">
        <v>27659.74</v>
      </c>
      <c r="P39" s="137"/>
      <c r="Q39" s="138">
        <f t="shared" si="0"/>
        <v>7210.4600000000028</v>
      </c>
      <c r="R39" s="139"/>
      <c r="S39" s="140"/>
      <c r="T39" s="131"/>
      <c r="U39" s="20"/>
      <c r="V39" s="20"/>
      <c r="W39" s="20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2" t="s">
        <v>52</v>
      </c>
      <c r="AS39" s="142"/>
      <c r="AT39" s="142"/>
      <c r="AU39" s="142"/>
      <c r="AV39" s="142"/>
      <c r="AW39" s="143" t="s">
        <v>53</v>
      </c>
      <c r="AX39" s="143"/>
      <c r="AY39" s="144" t="s">
        <v>54</v>
      </c>
    </row>
    <row r="40" spans="2:51" ht="18" customHeight="1" x14ac:dyDescent="0.25">
      <c r="B40" s="145" t="s">
        <v>55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7"/>
      <c r="O40" s="148"/>
      <c r="P40" s="149"/>
      <c r="Q40" s="150">
        <f>1425.82+247.97+1115.86</f>
        <v>2789.6499999999996</v>
      </c>
      <c r="R40" s="150"/>
      <c r="S40" s="150"/>
      <c r="T40" s="148"/>
      <c r="U40" s="151"/>
      <c r="V40" s="151"/>
      <c r="W40" s="149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52" t="s">
        <v>56</v>
      </c>
      <c r="AS40" s="152"/>
      <c r="AT40" s="152"/>
      <c r="AU40" s="152" t="s">
        <v>57</v>
      </c>
      <c r="AV40" s="152"/>
      <c r="AW40" s="153" t="s">
        <v>56</v>
      </c>
      <c r="AX40" s="153" t="s">
        <v>57</v>
      </c>
      <c r="AY40" s="144"/>
    </row>
    <row r="41" spans="2:51" x14ac:dyDescent="0.25">
      <c r="B41" s="154" t="s">
        <v>58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6"/>
      <c r="Q41" s="148">
        <v>4655.16</v>
      </c>
      <c r="R41" s="151"/>
      <c r="S41" s="149"/>
      <c r="T41" s="148"/>
      <c r="U41" s="151"/>
      <c r="V41" s="151"/>
      <c r="W41" s="149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8"/>
      <c r="AS41" s="158"/>
      <c r="AT41" s="158"/>
      <c r="AU41" s="153"/>
      <c r="AV41" s="153"/>
      <c r="AW41" s="158"/>
      <c r="AX41" s="153"/>
      <c r="AY41" s="159"/>
    </row>
    <row r="42" spans="2:51" ht="15" customHeight="1" x14ac:dyDescent="0.25">
      <c r="B42" s="160" t="s">
        <v>59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2"/>
      <c r="Q42" s="163" t="s">
        <v>60</v>
      </c>
      <c r="R42" s="163"/>
      <c r="S42" s="163"/>
      <c r="T42" s="164"/>
      <c r="U42" s="165" t="s">
        <v>61</v>
      </c>
      <c r="V42" s="163"/>
      <c r="W42" s="164"/>
      <c r="AC42" s="166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8">
        <f>AR153</f>
        <v>0</v>
      </c>
      <c r="AS42" s="168"/>
      <c r="AT42" s="168"/>
      <c r="AU42" s="169">
        <f>AU153</f>
        <v>0</v>
      </c>
      <c r="AV42" s="169"/>
      <c r="AW42" s="170">
        <f>AW153</f>
        <v>0</v>
      </c>
      <c r="AX42" s="171">
        <f>AX153</f>
        <v>0</v>
      </c>
      <c r="AY42" s="172">
        <f>AX42-AU42</f>
        <v>0</v>
      </c>
    </row>
    <row r="43" spans="2:51" ht="26.25" customHeight="1" x14ac:dyDescent="0.25">
      <c r="B43" s="173" t="s">
        <v>62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  <c r="Q43" s="176" t="s">
        <v>56</v>
      </c>
      <c r="R43" s="176"/>
      <c r="S43" s="176"/>
      <c r="T43" s="177" t="s">
        <v>63</v>
      </c>
      <c r="U43" s="176" t="s">
        <v>56</v>
      </c>
      <c r="V43" s="176"/>
      <c r="W43" s="178" t="s">
        <v>63</v>
      </c>
      <c r="AC43" s="179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1"/>
      <c r="AS43" s="181"/>
      <c r="AT43" s="181"/>
      <c r="AU43" s="182"/>
      <c r="AV43" s="182"/>
      <c r="AW43" s="183"/>
      <c r="AX43" s="184"/>
      <c r="AY43" s="185"/>
    </row>
    <row r="44" spans="2:51" ht="14.25" customHeight="1" x14ac:dyDescent="0.25">
      <c r="B44" s="186" t="s">
        <v>64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8"/>
      <c r="R44" s="188"/>
      <c r="S44" s="188"/>
      <c r="T44" s="188"/>
      <c r="U44" s="188"/>
      <c r="V44" s="188"/>
      <c r="W44" s="189"/>
      <c r="AC44" s="179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1"/>
      <c r="AS44" s="181"/>
      <c r="AT44" s="181"/>
      <c r="AU44" s="182"/>
      <c r="AV44" s="182"/>
      <c r="AW44" s="183"/>
      <c r="AX44" s="184"/>
      <c r="AY44" s="185"/>
    </row>
    <row r="45" spans="2:51" ht="48.75" customHeight="1" x14ac:dyDescent="0.25">
      <c r="B45" s="190">
        <v>1</v>
      </c>
      <c r="C45" s="191" t="s">
        <v>65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2">
        <f>T45*G9*12</f>
        <v>4574.0399999999991</v>
      </c>
      <c r="R45" s="192"/>
      <c r="S45" s="192"/>
      <c r="T45" s="193">
        <v>0.47</v>
      </c>
      <c r="U45" s="194">
        <f>U47+U48+U49+U50</f>
        <v>1809.03</v>
      </c>
      <c r="V45" s="195"/>
      <c r="W45" s="196">
        <f>U45/G9/12</f>
        <v>0.18588471023427866</v>
      </c>
    </row>
    <row r="46" spans="2:51" x14ac:dyDescent="0.25">
      <c r="B46" s="190"/>
      <c r="C46" s="197" t="s">
        <v>66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9"/>
      <c r="Q46" s="200"/>
      <c r="R46" s="201"/>
      <c r="S46" s="202"/>
      <c r="T46" s="203"/>
      <c r="U46" s="204"/>
      <c r="V46" s="205"/>
      <c r="W46" s="196"/>
    </row>
    <row r="47" spans="2:51" x14ac:dyDescent="0.25">
      <c r="B47" s="190"/>
      <c r="C47" s="206" t="s">
        <v>67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8"/>
      <c r="Q47" s="200"/>
      <c r="R47" s="201"/>
      <c r="S47" s="202"/>
      <c r="T47" s="203"/>
      <c r="U47" s="209">
        <v>1270</v>
      </c>
      <c r="V47" s="210"/>
      <c r="W47" s="196"/>
    </row>
    <row r="48" spans="2:51" x14ac:dyDescent="0.25">
      <c r="B48" s="190"/>
      <c r="C48" s="211" t="s">
        <v>68</v>
      </c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00"/>
      <c r="R48" s="201"/>
      <c r="S48" s="202"/>
      <c r="T48" s="203"/>
      <c r="U48" s="209">
        <v>205.71</v>
      </c>
      <c r="V48" s="210"/>
      <c r="W48" s="196"/>
    </row>
    <row r="49" spans="2:23" x14ac:dyDescent="0.25">
      <c r="B49" s="212"/>
      <c r="C49" s="211" t="s">
        <v>69</v>
      </c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3"/>
      <c r="R49" s="213"/>
      <c r="S49" s="213"/>
      <c r="T49" s="214"/>
      <c r="U49" s="209">
        <v>333.32</v>
      </c>
      <c r="V49" s="210"/>
      <c r="W49" s="214"/>
    </row>
    <row r="50" spans="2:23" x14ac:dyDescent="0.25">
      <c r="B50" s="212"/>
      <c r="C50" s="215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7"/>
      <c r="Q50" s="218"/>
      <c r="R50" s="218"/>
      <c r="S50" s="218"/>
      <c r="T50" s="214"/>
      <c r="U50" s="219"/>
      <c r="V50" s="220"/>
      <c r="W50" s="214"/>
    </row>
    <row r="51" spans="2:23" ht="39.75" customHeight="1" x14ac:dyDescent="0.25">
      <c r="B51" s="190">
        <v>2</v>
      </c>
      <c r="C51" s="221" t="s">
        <v>70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3"/>
      <c r="Q51" s="204">
        <f>T51*G9*12</f>
        <v>7882.920000000001</v>
      </c>
      <c r="R51" s="224"/>
      <c r="S51" s="205"/>
      <c r="T51" s="225">
        <v>0.81</v>
      </c>
      <c r="U51" s="204">
        <f>Q51</f>
        <v>7882.920000000001</v>
      </c>
      <c r="V51" s="205"/>
      <c r="W51" s="225">
        <f>U51/G9/12</f>
        <v>0.81</v>
      </c>
    </row>
    <row r="52" spans="2:23" x14ac:dyDescent="0.25">
      <c r="B52" s="190"/>
      <c r="C52" s="226" t="s">
        <v>66</v>
      </c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8"/>
      <c r="Q52" s="229"/>
      <c r="R52" s="230"/>
      <c r="S52" s="231"/>
      <c r="T52" s="225"/>
      <c r="U52" s="232"/>
      <c r="V52" s="233"/>
      <c r="W52" s="225"/>
    </row>
    <row r="53" spans="2:23" ht="29.25" customHeight="1" x14ac:dyDescent="0.25">
      <c r="B53" s="190"/>
      <c r="C53" s="234" t="s">
        <v>71</v>
      </c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6"/>
      <c r="Q53" s="229"/>
      <c r="R53" s="230"/>
      <c r="S53" s="231"/>
      <c r="T53" s="225"/>
      <c r="U53" s="232"/>
      <c r="V53" s="233"/>
      <c r="W53" s="225"/>
    </row>
    <row r="54" spans="2:23" ht="16.5" customHeight="1" x14ac:dyDescent="0.25">
      <c r="B54" s="190"/>
      <c r="C54" s="206" t="s">
        <v>72</v>
      </c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8"/>
      <c r="Q54" s="229"/>
      <c r="R54" s="230"/>
      <c r="S54" s="231"/>
      <c r="T54" s="225"/>
      <c r="U54" s="232"/>
      <c r="V54" s="233"/>
      <c r="W54" s="225"/>
    </row>
    <row r="55" spans="2:23" ht="16.5" customHeight="1" x14ac:dyDescent="0.25">
      <c r="B55" s="190"/>
      <c r="C55" s="234" t="s">
        <v>73</v>
      </c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6"/>
      <c r="Q55" s="229"/>
      <c r="R55" s="230"/>
      <c r="S55" s="231"/>
      <c r="T55" s="225"/>
      <c r="U55" s="232"/>
      <c r="V55" s="233"/>
      <c r="W55" s="225"/>
    </row>
    <row r="56" spans="2:23" ht="17.25" customHeight="1" x14ac:dyDescent="0.25">
      <c r="B56" s="190"/>
      <c r="C56" s="234" t="s">
        <v>74</v>
      </c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6"/>
      <c r="Q56" s="229"/>
      <c r="R56" s="230"/>
      <c r="S56" s="231"/>
      <c r="T56" s="225"/>
      <c r="U56" s="232"/>
      <c r="V56" s="233"/>
      <c r="W56" s="225"/>
    </row>
    <row r="57" spans="2:23" ht="15" customHeight="1" x14ac:dyDescent="0.25">
      <c r="B57" s="190"/>
      <c r="C57" s="234" t="s">
        <v>75</v>
      </c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6"/>
      <c r="Q57" s="229"/>
      <c r="R57" s="230"/>
      <c r="S57" s="231"/>
      <c r="T57" s="225"/>
      <c r="U57" s="232"/>
      <c r="V57" s="233"/>
      <c r="W57" s="225"/>
    </row>
    <row r="58" spans="2:23" x14ac:dyDescent="0.25">
      <c r="B58" s="190"/>
      <c r="C58" s="206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8"/>
      <c r="Q58" s="237"/>
      <c r="R58" s="238"/>
      <c r="S58" s="239"/>
      <c r="T58" s="225"/>
      <c r="U58" s="209"/>
      <c r="V58" s="210"/>
      <c r="W58" s="225"/>
    </row>
    <row r="59" spans="2:23" ht="30.75" customHeight="1" x14ac:dyDescent="0.25">
      <c r="B59" s="240" t="s">
        <v>76</v>
      </c>
      <c r="C59" s="221" t="s">
        <v>77</v>
      </c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3"/>
      <c r="Q59" s="241">
        <f>T59*G9*12</f>
        <v>8174.88</v>
      </c>
      <c r="R59" s="242"/>
      <c r="S59" s="243"/>
      <c r="T59" s="225">
        <v>0.84</v>
      </c>
      <c r="U59" s="204">
        <f>Q59</f>
        <v>8174.88</v>
      </c>
      <c r="V59" s="205"/>
      <c r="W59" s="225">
        <f>U59/G9/12</f>
        <v>0.84</v>
      </c>
    </row>
    <row r="60" spans="2:23" s="88" customFormat="1" hidden="1" x14ac:dyDescent="0.25">
      <c r="B60" s="244"/>
      <c r="C60" s="211" t="s">
        <v>78</v>
      </c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8"/>
      <c r="R60" s="218"/>
      <c r="S60" s="218"/>
      <c r="T60" s="214"/>
      <c r="U60" s="245"/>
      <c r="V60" s="246"/>
      <c r="W60" s="214"/>
    </row>
    <row r="61" spans="2:23" hidden="1" x14ac:dyDescent="0.25">
      <c r="B61" s="244"/>
      <c r="C61" s="211" t="s">
        <v>79</v>
      </c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8"/>
      <c r="R61" s="218"/>
      <c r="S61" s="218"/>
      <c r="T61" s="214"/>
      <c r="U61" s="245"/>
      <c r="V61" s="246"/>
      <c r="W61" s="214"/>
    </row>
    <row r="62" spans="2:23" hidden="1" x14ac:dyDescent="0.25">
      <c r="B62" s="244"/>
      <c r="C62" s="211" t="s">
        <v>79</v>
      </c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8"/>
      <c r="R62" s="218"/>
      <c r="S62" s="218"/>
      <c r="T62" s="214"/>
      <c r="U62" s="245"/>
      <c r="V62" s="246"/>
      <c r="W62" s="214"/>
    </row>
    <row r="63" spans="2:23" hidden="1" x14ac:dyDescent="0.25">
      <c r="B63" s="244"/>
      <c r="C63" s="211" t="s">
        <v>80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8"/>
      <c r="R63" s="218"/>
      <c r="S63" s="218"/>
      <c r="T63" s="214"/>
      <c r="U63" s="245"/>
      <c r="V63" s="246"/>
      <c r="W63" s="214"/>
    </row>
    <row r="64" spans="2:23" hidden="1" x14ac:dyDescent="0.25">
      <c r="B64" s="244"/>
      <c r="C64" s="211" t="s">
        <v>81</v>
      </c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09"/>
      <c r="R64" s="247"/>
      <c r="S64" s="210"/>
      <c r="T64" s="214"/>
      <c r="U64" s="245"/>
      <c r="V64" s="246"/>
      <c r="W64" s="214"/>
    </row>
    <row r="65" spans="2:23" hidden="1" x14ac:dyDescent="0.25">
      <c r="B65" s="244"/>
      <c r="C65" s="211" t="s">
        <v>82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09"/>
      <c r="R65" s="247"/>
      <c r="S65" s="210"/>
      <c r="T65" s="214"/>
      <c r="U65" s="245"/>
      <c r="V65" s="246"/>
      <c r="W65" s="214"/>
    </row>
    <row r="66" spans="2:23" x14ac:dyDescent="0.25">
      <c r="B66" s="244"/>
      <c r="C66" s="248" t="s">
        <v>83</v>
      </c>
      <c r="D66" s="249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50"/>
      <c r="Q66" s="251"/>
      <c r="R66" s="252"/>
      <c r="S66" s="253"/>
      <c r="T66" s="214"/>
      <c r="U66" s="254"/>
      <c r="V66" s="255"/>
      <c r="W66" s="214"/>
    </row>
    <row r="67" spans="2:23" x14ac:dyDescent="0.25">
      <c r="B67" s="244"/>
      <c r="C67" s="248" t="s">
        <v>84</v>
      </c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50"/>
      <c r="Q67" s="251"/>
      <c r="R67" s="252"/>
      <c r="S67" s="253"/>
      <c r="T67" s="214"/>
      <c r="U67" s="254"/>
      <c r="V67" s="255"/>
      <c r="W67" s="214"/>
    </row>
    <row r="68" spans="2:23" x14ac:dyDescent="0.25">
      <c r="B68" s="244"/>
      <c r="C68" s="248" t="s">
        <v>85</v>
      </c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50"/>
      <c r="Q68" s="251"/>
      <c r="R68" s="252"/>
      <c r="S68" s="253"/>
      <c r="T68" s="253"/>
      <c r="U68" s="254"/>
      <c r="V68" s="255"/>
      <c r="W68" s="214"/>
    </row>
    <row r="69" spans="2:23" x14ac:dyDescent="0.25">
      <c r="B69" s="244"/>
      <c r="C69" s="256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8"/>
      <c r="Q69" s="251"/>
      <c r="R69" s="252"/>
      <c r="S69" s="253"/>
      <c r="T69" s="253"/>
      <c r="U69" s="254"/>
      <c r="V69" s="255"/>
      <c r="W69" s="214"/>
    </row>
    <row r="70" spans="2:23" x14ac:dyDescent="0.25">
      <c r="B70" s="259" t="s">
        <v>86</v>
      </c>
      <c r="C70" s="260" t="s">
        <v>87</v>
      </c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2"/>
      <c r="Q70" s="241">
        <f>T70*G9*12</f>
        <v>10705.2</v>
      </c>
      <c r="R70" s="242"/>
      <c r="S70" s="243"/>
      <c r="T70" s="233">
        <v>1.1000000000000001</v>
      </c>
      <c r="U70" s="204">
        <f>Q70</f>
        <v>10705.2</v>
      </c>
      <c r="V70" s="205"/>
      <c r="W70" s="225">
        <f>U70/G9/12</f>
        <v>1.1000000000000001</v>
      </c>
    </row>
    <row r="71" spans="2:23" ht="29.25" customHeight="1" x14ac:dyDescent="0.25">
      <c r="B71" s="244"/>
      <c r="C71" s="263" t="s">
        <v>88</v>
      </c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5"/>
      <c r="Q71" s="209"/>
      <c r="R71" s="247"/>
      <c r="S71" s="210"/>
      <c r="T71" s="253"/>
      <c r="U71" s="219"/>
      <c r="V71" s="220"/>
      <c r="W71" s="214"/>
    </row>
    <row r="72" spans="2:23" x14ac:dyDescent="0.25">
      <c r="B72" s="244"/>
      <c r="C72" s="215" t="s">
        <v>89</v>
      </c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7"/>
      <c r="Q72" s="251"/>
      <c r="R72" s="252"/>
      <c r="S72" s="253"/>
      <c r="T72" s="253"/>
      <c r="U72" s="219"/>
      <c r="V72" s="220"/>
      <c r="W72" s="214"/>
    </row>
    <row r="73" spans="2:23" ht="15" customHeight="1" x14ac:dyDescent="0.25">
      <c r="B73" s="244"/>
      <c r="C73" s="263" t="s">
        <v>90</v>
      </c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5"/>
      <c r="Q73" s="251"/>
      <c r="R73" s="252"/>
      <c r="S73" s="253"/>
      <c r="T73" s="253"/>
      <c r="U73" s="245"/>
      <c r="V73" s="246"/>
      <c r="W73" s="214"/>
    </row>
    <row r="74" spans="2:23" x14ac:dyDescent="0.25">
      <c r="B74" s="244"/>
      <c r="C74" s="266" t="s">
        <v>91</v>
      </c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8"/>
      <c r="Q74" s="251"/>
      <c r="R74" s="252"/>
      <c r="S74" s="253"/>
      <c r="T74" s="253"/>
      <c r="U74" s="245"/>
      <c r="V74" s="246"/>
      <c r="W74" s="214"/>
    </row>
    <row r="75" spans="2:23" x14ac:dyDescent="0.25">
      <c r="B75" s="244"/>
      <c r="C75" s="248" t="s">
        <v>92</v>
      </c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50"/>
      <c r="Q75" s="251"/>
      <c r="R75" s="252"/>
      <c r="S75" s="253"/>
      <c r="T75" s="253"/>
      <c r="U75" s="269"/>
      <c r="V75" s="270"/>
      <c r="W75" s="214"/>
    </row>
    <row r="76" spans="2:23" x14ac:dyDescent="0.25">
      <c r="B76" s="244"/>
      <c r="C76" s="256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8"/>
      <c r="Q76" s="251"/>
      <c r="R76" s="252"/>
      <c r="S76" s="253"/>
      <c r="T76" s="253"/>
      <c r="U76" s="269"/>
      <c r="V76" s="270"/>
      <c r="W76" s="214"/>
    </row>
    <row r="77" spans="2:23" x14ac:dyDescent="0.25">
      <c r="B77" s="259" t="s">
        <v>93</v>
      </c>
      <c r="C77" s="221" t="s">
        <v>94</v>
      </c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3"/>
      <c r="Q77" s="271">
        <f>T77*G9*12</f>
        <v>5839.2</v>
      </c>
      <c r="R77" s="271"/>
      <c r="S77" s="271"/>
      <c r="T77" s="203">
        <v>0.6</v>
      </c>
      <c r="U77" s="204">
        <f>U79+U80+U81</f>
        <v>5700</v>
      </c>
      <c r="V77" s="205"/>
      <c r="W77" s="225">
        <f>U77/G9/12</f>
        <v>0.58569667077681875</v>
      </c>
    </row>
    <row r="78" spans="2:23" x14ac:dyDescent="0.25">
      <c r="B78" s="244"/>
      <c r="C78" s="197" t="s">
        <v>66</v>
      </c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9"/>
      <c r="Q78" s="272"/>
      <c r="R78" s="273"/>
      <c r="S78" s="274"/>
      <c r="T78" s="203"/>
      <c r="U78" s="204"/>
      <c r="V78" s="205"/>
      <c r="W78" s="225"/>
    </row>
    <row r="79" spans="2:23" x14ac:dyDescent="0.25">
      <c r="B79" s="244"/>
      <c r="C79" s="206" t="s">
        <v>95</v>
      </c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8"/>
      <c r="Q79" s="275"/>
      <c r="R79" s="276"/>
      <c r="S79" s="277"/>
      <c r="T79" s="203"/>
      <c r="U79" s="209">
        <v>1950</v>
      </c>
      <c r="V79" s="210"/>
      <c r="W79" s="225"/>
    </row>
    <row r="80" spans="2:23" x14ac:dyDescent="0.25">
      <c r="B80" s="244"/>
      <c r="C80" s="206" t="s">
        <v>96</v>
      </c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8"/>
      <c r="Q80" s="275"/>
      <c r="R80" s="276"/>
      <c r="S80" s="277"/>
      <c r="T80" s="203"/>
      <c r="U80" s="209">
        <v>1650</v>
      </c>
      <c r="V80" s="210"/>
      <c r="W80" s="225"/>
    </row>
    <row r="81" spans="2:23" x14ac:dyDescent="0.25">
      <c r="B81" s="244"/>
      <c r="C81" s="206" t="s">
        <v>97</v>
      </c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8"/>
      <c r="Q81" s="272"/>
      <c r="R81" s="273"/>
      <c r="S81" s="274"/>
      <c r="T81" s="203"/>
      <c r="U81" s="209">
        <v>2100</v>
      </c>
      <c r="V81" s="210"/>
      <c r="W81" s="225"/>
    </row>
    <row r="82" spans="2:23" x14ac:dyDescent="0.25">
      <c r="B82" s="244"/>
      <c r="C82" s="278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80"/>
      <c r="Q82" s="275"/>
      <c r="R82" s="276"/>
      <c r="S82" s="277"/>
      <c r="T82" s="203"/>
      <c r="U82" s="251"/>
      <c r="V82" s="253"/>
      <c r="W82" s="225"/>
    </row>
    <row r="83" spans="2:23" x14ac:dyDescent="0.25">
      <c r="B83" s="259" t="s">
        <v>98</v>
      </c>
      <c r="C83" s="281" t="s">
        <v>99</v>
      </c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82">
        <f>T83*G9*12</f>
        <v>973.2</v>
      </c>
      <c r="R83" s="282"/>
      <c r="S83" s="282"/>
      <c r="T83" s="225">
        <v>0.1</v>
      </c>
      <c r="U83" s="204">
        <f>U84</f>
        <v>965.38</v>
      </c>
      <c r="V83" s="205"/>
      <c r="W83" s="225">
        <f>U83/G9/12</f>
        <v>9.9196465269214953E-2</v>
      </c>
    </row>
    <row r="84" spans="2:23" x14ac:dyDescent="0.25">
      <c r="B84" s="259"/>
      <c r="C84" s="248" t="s">
        <v>100</v>
      </c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50"/>
      <c r="Q84" s="283"/>
      <c r="R84" s="284"/>
      <c r="S84" s="285"/>
      <c r="T84" s="233"/>
      <c r="U84" s="209">
        <v>965.38</v>
      </c>
      <c r="V84" s="210"/>
      <c r="W84" s="225"/>
    </row>
    <row r="85" spans="2:23" x14ac:dyDescent="0.25">
      <c r="B85" s="244"/>
      <c r="C85" s="286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288"/>
      <c r="Q85" s="289"/>
      <c r="R85" s="290"/>
      <c r="S85" s="291"/>
      <c r="T85" s="253"/>
      <c r="U85" s="269"/>
      <c r="V85" s="270"/>
      <c r="W85" s="214"/>
    </row>
    <row r="86" spans="2:23" x14ac:dyDescent="0.25">
      <c r="B86" s="292">
        <v>7</v>
      </c>
      <c r="C86" s="293" t="s">
        <v>101</v>
      </c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41"/>
      <c r="R86" s="242"/>
      <c r="S86" s="243"/>
      <c r="T86" s="253"/>
      <c r="U86" s="204"/>
      <c r="V86" s="205"/>
      <c r="W86" s="225"/>
    </row>
    <row r="87" spans="2:23" x14ac:dyDescent="0.25">
      <c r="B87" s="212"/>
      <c r="C87" s="211" t="s">
        <v>102</v>
      </c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95">
        <f>T87*G9*12</f>
        <v>50801.04</v>
      </c>
      <c r="R87" s="295"/>
      <c r="S87" s="295"/>
      <c r="T87" s="225">
        <v>5.22</v>
      </c>
      <c r="U87" s="204">
        <f>(3643.29*12)+U88</f>
        <v>45344.729999999996</v>
      </c>
      <c r="V87" s="205"/>
      <c r="W87" s="225">
        <f>U87/G9/12</f>
        <v>4.6593434032059182</v>
      </c>
    </row>
    <row r="88" spans="2:23" x14ac:dyDescent="0.25">
      <c r="B88" s="212"/>
      <c r="C88" s="211" t="s">
        <v>103</v>
      </c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96"/>
      <c r="R88" s="297"/>
      <c r="S88" s="298"/>
      <c r="T88" s="214"/>
      <c r="U88" s="209">
        <v>1625.25</v>
      </c>
      <c r="V88" s="210"/>
      <c r="W88" s="214"/>
    </row>
    <row r="89" spans="2:23" x14ac:dyDescent="0.25">
      <c r="B89" s="212"/>
      <c r="C89" s="299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301"/>
      <c r="Q89" s="302"/>
      <c r="R89" s="303"/>
      <c r="S89" s="304"/>
      <c r="T89" s="214"/>
      <c r="U89" s="251"/>
      <c r="V89" s="253"/>
      <c r="W89" s="214"/>
    </row>
    <row r="90" spans="2:23" x14ac:dyDescent="0.25">
      <c r="B90" s="292">
        <v>8</v>
      </c>
      <c r="C90" s="281" t="s">
        <v>104</v>
      </c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305">
        <f>T90*G9*12</f>
        <v>389.28</v>
      </c>
      <c r="R90" s="305"/>
      <c r="S90" s="305"/>
      <c r="T90" s="225">
        <v>0.04</v>
      </c>
      <c r="U90" s="204">
        <v>0</v>
      </c>
      <c r="V90" s="205"/>
      <c r="W90" s="225">
        <f>U90/G9/12</f>
        <v>0</v>
      </c>
    </row>
    <row r="91" spans="2:23" x14ac:dyDescent="0.25">
      <c r="B91" s="212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8"/>
      <c r="R91" s="218"/>
      <c r="S91" s="218"/>
      <c r="T91" s="214"/>
      <c r="U91" s="209"/>
      <c r="V91" s="210"/>
      <c r="W91" s="214"/>
    </row>
    <row r="92" spans="2:23" x14ac:dyDescent="0.25">
      <c r="B92" s="292">
        <v>9</v>
      </c>
      <c r="C92" s="293" t="s">
        <v>105</v>
      </c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306"/>
      <c r="R92" s="307"/>
      <c r="S92" s="308"/>
      <c r="T92" s="309"/>
      <c r="U92" s="310"/>
      <c r="V92" s="311"/>
      <c r="W92" s="225"/>
    </row>
    <row r="93" spans="2:23" x14ac:dyDescent="0.25">
      <c r="B93" s="212"/>
      <c r="C93" s="211" t="s">
        <v>106</v>
      </c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312">
        <f>T93*G9*12</f>
        <v>48368.039999999994</v>
      </c>
      <c r="R93" s="312"/>
      <c r="S93" s="312"/>
      <c r="T93" s="225">
        <v>4.97</v>
      </c>
      <c r="U93" s="204">
        <f>4030.67*12</f>
        <v>48368.04</v>
      </c>
      <c r="V93" s="205"/>
      <c r="W93" s="225">
        <f>U93/G9/12</f>
        <v>4.97</v>
      </c>
    </row>
    <row r="94" spans="2:23" x14ac:dyDescent="0.25">
      <c r="B94" s="212"/>
      <c r="C94" s="299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  <c r="O94" s="300"/>
      <c r="P94" s="301"/>
      <c r="Q94" s="313"/>
      <c r="R94" s="314"/>
      <c r="S94" s="315"/>
      <c r="T94" s="225"/>
      <c r="U94" s="232"/>
      <c r="V94" s="233"/>
      <c r="W94" s="225"/>
    </row>
    <row r="95" spans="2:23" x14ac:dyDescent="0.25">
      <c r="B95" s="292">
        <v>10</v>
      </c>
      <c r="C95" s="281" t="s">
        <v>107</v>
      </c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312">
        <f>T95*G9*12</f>
        <v>29196</v>
      </c>
      <c r="R95" s="312"/>
      <c r="S95" s="312"/>
      <c r="T95" s="225">
        <v>3</v>
      </c>
      <c r="U95" s="204">
        <v>24032.79</v>
      </c>
      <c r="V95" s="205"/>
      <c r="W95" s="225">
        <f>U95/G9/12</f>
        <v>2.469460542540074</v>
      </c>
    </row>
    <row r="96" spans="2:23" x14ac:dyDescent="0.25">
      <c r="B96" s="212"/>
      <c r="C96" s="248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50"/>
      <c r="Q96" s="209"/>
      <c r="R96" s="247"/>
      <c r="S96" s="210"/>
      <c r="T96" s="252"/>
      <c r="U96" s="209"/>
      <c r="V96" s="210"/>
      <c r="W96" s="214"/>
    </row>
    <row r="97" spans="2:23" x14ac:dyDescent="0.25">
      <c r="B97" s="316">
        <v>11</v>
      </c>
      <c r="C97" s="317" t="s">
        <v>108</v>
      </c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8">
        <f>T97*G9*12</f>
        <v>0</v>
      </c>
      <c r="R97" s="318"/>
      <c r="S97" s="318"/>
      <c r="T97" s="319">
        <v>0</v>
      </c>
      <c r="U97" s="310">
        <f>Q97</f>
        <v>0</v>
      </c>
      <c r="V97" s="311"/>
      <c r="W97" s="225">
        <f>U97/G9/12</f>
        <v>0</v>
      </c>
    </row>
    <row r="98" spans="2:23" x14ac:dyDescent="0.25">
      <c r="B98" s="320"/>
      <c r="C98" s="321"/>
      <c r="D98" s="322"/>
      <c r="E98" s="322"/>
      <c r="F98" s="322"/>
      <c r="G98" s="322"/>
      <c r="H98" s="322"/>
      <c r="I98" s="322"/>
      <c r="J98" s="322"/>
      <c r="K98" s="322"/>
      <c r="L98" s="322"/>
      <c r="M98" s="322"/>
      <c r="N98" s="322"/>
      <c r="O98" s="322"/>
      <c r="P98" s="323"/>
      <c r="Q98" s="324"/>
      <c r="R98" s="325"/>
      <c r="S98" s="326"/>
      <c r="T98" s="327"/>
      <c r="U98" s="328"/>
      <c r="V98" s="329"/>
      <c r="W98" s="330"/>
    </row>
    <row r="99" spans="2:23" x14ac:dyDescent="0.25">
      <c r="B99" s="331" t="s">
        <v>109</v>
      </c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2">
        <f>Q45+Q51+Q59+Q70+Q77+Q83+Q87+Q90+Q93+Q95+Q97</f>
        <v>166903.79999999999</v>
      </c>
      <c r="R99" s="333"/>
      <c r="S99" s="333"/>
      <c r="T99" s="334">
        <f>T45+T51+T59+T70+T77+T83+T87+T90+T93+T95+T97</f>
        <v>17.149999999999999</v>
      </c>
      <c r="U99" s="335">
        <f>U45+U51+U59+U70+U77+U83+U87+U90+U93+U95+U97</f>
        <v>152982.97</v>
      </c>
      <c r="V99" s="335"/>
      <c r="W99" s="336">
        <f>W45+W51+W59+W70+W77+W83+W87+W90+W93+W95+W97</f>
        <v>15.719581792026304</v>
      </c>
    </row>
    <row r="100" spans="2:23" x14ac:dyDescent="0.25">
      <c r="B100" s="33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  <c r="Q100" s="338"/>
      <c r="R100" s="339"/>
      <c r="S100" s="339"/>
      <c r="T100" s="340"/>
      <c r="U100" s="341"/>
      <c r="V100" s="341"/>
      <c r="W100" s="342"/>
    </row>
    <row r="101" spans="2:23" ht="33" customHeight="1" x14ac:dyDescent="0.25">
      <c r="B101" s="343" t="s">
        <v>110</v>
      </c>
      <c r="C101" s="344"/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5"/>
      <c r="U101" s="346">
        <f>O24-Q40-U99-Q41</f>
        <v>-24323.300000000014</v>
      </c>
      <c r="V101" s="347"/>
      <c r="W101" s="348"/>
    </row>
    <row r="102" spans="2:23" x14ac:dyDescent="0.25">
      <c r="B102" s="349" t="s">
        <v>111</v>
      </c>
      <c r="C102" s="350"/>
      <c r="D102" s="350"/>
      <c r="E102" s="350"/>
      <c r="F102" s="350"/>
      <c r="G102" s="350"/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1"/>
      <c r="W102" s="352"/>
    </row>
    <row r="103" spans="2:23" x14ac:dyDescent="0.25">
      <c r="B103" s="353" t="s">
        <v>112</v>
      </c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5"/>
      <c r="T103" s="356"/>
      <c r="U103" s="357">
        <v>34704.69</v>
      </c>
      <c r="V103" s="358"/>
      <c r="W103" s="352"/>
    </row>
    <row r="104" spans="2:23" x14ac:dyDescent="0.25">
      <c r="B104" s="359" t="s">
        <v>113</v>
      </c>
      <c r="C104" s="360"/>
      <c r="D104" s="360"/>
      <c r="E104" s="360"/>
      <c r="F104" s="360"/>
      <c r="G104" s="360"/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1"/>
      <c r="T104" s="362"/>
      <c r="U104" s="357">
        <f>O30+O29</f>
        <v>33831.35</v>
      </c>
      <c r="V104" s="358"/>
      <c r="W104" s="363"/>
    </row>
    <row r="105" spans="2:23" x14ac:dyDescent="0.25">
      <c r="B105" s="364" t="s">
        <v>114</v>
      </c>
      <c r="C105" s="365"/>
      <c r="D105" s="365"/>
      <c r="E105" s="365"/>
      <c r="F105" s="365"/>
      <c r="G105" s="365"/>
      <c r="H105" s="365"/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6"/>
      <c r="T105" s="367"/>
      <c r="U105" s="368">
        <f>U103+U104</f>
        <v>68536.040000000008</v>
      </c>
      <c r="V105" s="369"/>
      <c r="W105" s="352"/>
    </row>
    <row r="106" spans="2:23" x14ac:dyDescent="0.25">
      <c r="B106" s="370">
        <v>1</v>
      </c>
      <c r="C106" s="371" t="s">
        <v>115</v>
      </c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2"/>
      <c r="U106" s="373">
        <v>7500</v>
      </c>
      <c r="V106" s="373"/>
      <c r="W106" s="352"/>
    </row>
    <row r="107" spans="2:23" x14ac:dyDescent="0.25">
      <c r="B107" s="370">
        <v>2</v>
      </c>
      <c r="C107" s="374"/>
      <c r="D107" s="375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6"/>
      <c r="T107" s="372"/>
      <c r="U107" s="204">
        <v>0</v>
      </c>
      <c r="V107" s="205"/>
      <c r="W107" s="352"/>
    </row>
    <row r="108" spans="2:23" x14ac:dyDescent="0.25">
      <c r="B108" s="370">
        <v>3</v>
      </c>
      <c r="C108" s="371"/>
      <c r="D108" s="371"/>
      <c r="E108" s="371"/>
      <c r="F108" s="371"/>
      <c r="G108" s="371"/>
      <c r="H108" s="371"/>
      <c r="I108" s="371"/>
      <c r="J108" s="371"/>
      <c r="K108" s="371"/>
      <c r="L108" s="371"/>
      <c r="M108" s="371"/>
      <c r="N108" s="371"/>
      <c r="O108" s="371"/>
      <c r="P108" s="371"/>
      <c r="Q108" s="371"/>
      <c r="R108" s="371"/>
      <c r="S108" s="371"/>
      <c r="T108" s="372"/>
      <c r="U108" s="377">
        <v>0</v>
      </c>
      <c r="V108" s="377"/>
      <c r="W108" s="352"/>
    </row>
    <row r="109" spans="2:23" x14ac:dyDescent="0.25">
      <c r="B109" s="378" t="s">
        <v>116</v>
      </c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  <c r="M109" s="379"/>
      <c r="N109" s="379"/>
      <c r="O109" s="379"/>
      <c r="P109" s="379"/>
      <c r="Q109" s="379"/>
      <c r="R109" s="379"/>
      <c r="S109" s="380"/>
      <c r="T109" s="381"/>
      <c r="U109" s="382">
        <f>U106+U107+U108</f>
        <v>7500</v>
      </c>
      <c r="V109" s="383"/>
      <c r="W109" s="352"/>
    </row>
    <row r="110" spans="2:23" x14ac:dyDescent="0.25">
      <c r="B110" s="384" t="s">
        <v>117</v>
      </c>
      <c r="C110" s="385"/>
      <c r="D110" s="385"/>
      <c r="E110" s="385"/>
      <c r="F110" s="385"/>
      <c r="G110" s="385"/>
      <c r="H110" s="385"/>
      <c r="I110" s="385"/>
      <c r="J110" s="385"/>
      <c r="K110" s="385"/>
      <c r="L110" s="385"/>
      <c r="M110" s="385"/>
      <c r="N110" s="385"/>
      <c r="O110" s="385"/>
      <c r="P110" s="385"/>
      <c r="Q110" s="385"/>
      <c r="R110" s="385"/>
      <c r="S110" s="386"/>
      <c r="T110" s="387"/>
      <c r="U110" s="388">
        <f>U105-U109</f>
        <v>61036.040000000008</v>
      </c>
      <c r="V110" s="389"/>
      <c r="W110" s="352"/>
    </row>
    <row r="111" spans="2:23" x14ac:dyDescent="0.25">
      <c r="B111" s="390"/>
      <c r="C111" s="391" t="s">
        <v>118</v>
      </c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9"/>
      <c r="U111" s="392"/>
      <c r="V111" s="392"/>
      <c r="W111" s="352"/>
    </row>
    <row r="112" spans="2:23" x14ac:dyDescent="0.25">
      <c r="B112" s="393"/>
      <c r="C112" s="394"/>
      <c r="D112" s="394"/>
      <c r="E112" s="394"/>
      <c r="F112" s="394"/>
      <c r="G112" s="394"/>
      <c r="H112" s="394"/>
      <c r="I112" s="394"/>
      <c r="J112" s="394"/>
      <c r="K112" s="394"/>
      <c r="L112" s="394"/>
      <c r="M112" s="394"/>
      <c r="N112" s="394"/>
      <c r="O112" s="394"/>
      <c r="P112" s="394"/>
      <c r="Q112" s="395"/>
      <c r="R112" s="395"/>
      <c r="S112" s="395"/>
      <c r="T112" s="396"/>
      <c r="U112" s="397"/>
      <c r="V112" s="397"/>
      <c r="W112" s="352"/>
    </row>
    <row r="113" spans="2:23" x14ac:dyDescent="0.25">
      <c r="B113" s="393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9"/>
      <c r="U113" s="400"/>
      <c r="V113" s="400"/>
      <c r="W113" s="352"/>
    </row>
    <row r="114" spans="2:23" x14ac:dyDescent="0.25">
      <c r="B114" s="393"/>
      <c r="C114" s="394" t="s">
        <v>119</v>
      </c>
      <c r="D114" s="394"/>
      <c r="E114" s="394"/>
      <c r="F114" s="394"/>
      <c r="G114" s="394"/>
      <c r="H114" s="394"/>
      <c r="I114" s="394"/>
      <c r="J114" s="394"/>
      <c r="K114" s="394"/>
      <c r="L114" s="394"/>
      <c r="M114" s="394"/>
      <c r="N114" s="394"/>
      <c r="O114" s="394"/>
      <c r="P114" s="394"/>
      <c r="Q114" s="394"/>
      <c r="R114" s="394"/>
      <c r="S114" s="394"/>
      <c r="T114" s="394"/>
      <c r="U114" s="394"/>
      <c r="V114" s="394"/>
      <c r="W114" s="352"/>
    </row>
    <row r="115" spans="2:23" x14ac:dyDescent="0.25">
      <c r="B115" s="393"/>
      <c r="C115" s="401"/>
      <c r="D115" s="401"/>
      <c r="E115" s="401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2"/>
      <c r="R115" s="402"/>
      <c r="S115" s="402"/>
      <c r="T115" s="399"/>
      <c r="U115" s="400"/>
      <c r="V115" s="400"/>
      <c r="W115" s="352"/>
    </row>
    <row r="116" spans="2:23" x14ac:dyDescent="0.25">
      <c r="B116" s="403"/>
      <c r="C116" s="394" t="s">
        <v>120</v>
      </c>
      <c r="D116" s="394"/>
      <c r="E116" s="394"/>
      <c r="F116" s="394"/>
      <c r="G116" s="394"/>
      <c r="H116" s="394"/>
      <c r="I116" s="394"/>
      <c r="J116" s="394"/>
      <c r="K116" s="394"/>
      <c r="L116" s="394"/>
      <c r="M116" s="394"/>
      <c r="N116" s="394"/>
      <c r="O116" s="394"/>
      <c r="P116" s="394"/>
      <c r="Q116" s="394"/>
      <c r="R116" s="394"/>
      <c r="S116" s="394"/>
      <c r="T116" s="404"/>
      <c r="U116" s="405"/>
      <c r="V116" s="405"/>
      <c r="W116" s="363"/>
    </row>
    <row r="117" spans="2:23" x14ac:dyDescent="0.25">
      <c r="B117" s="403"/>
      <c r="C117" s="394"/>
      <c r="D117" s="394"/>
      <c r="E117" s="394"/>
      <c r="F117" s="394"/>
      <c r="G117" s="394"/>
      <c r="H117" s="394"/>
      <c r="I117" s="394"/>
      <c r="J117" s="394"/>
      <c r="K117" s="394"/>
      <c r="L117" s="394"/>
      <c r="M117" s="394"/>
      <c r="N117" s="394"/>
      <c r="O117" s="394"/>
      <c r="P117" s="394"/>
      <c r="Q117" s="406"/>
      <c r="R117" s="406"/>
      <c r="S117" s="406"/>
      <c r="T117" s="407"/>
      <c r="U117" s="405"/>
      <c r="V117" s="405"/>
      <c r="W117" s="363"/>
    </row>
    <row r="118" spans="2:23" x14ac:dyDescent="0.25">
      <c r="B118" s="408"/>
      <c r="C118" s="394"/>
      <c r="D118" s="394"/>
      <c r="E118" s="394"/>
      <c r="F118" s="394"/>
      <c r="G118" s="394"/>
      <c r="H118" s="394"/>
      <c r="I118" s="394"/>
      <c r="J118" s="394"/>
      <c r="K118" s="394"/>
      <c r="L118" s="394"/>
      <c r="M118" s="394"/>
      <c r="N118" s="394"/>
      <c r="O118" s="394"/>
      <c r="P118" s="394"/>
      <c r="Q118" s="409"/>
      <c r="R118" s="409"/>
      <c r="S118" s="409"/>
      <c r="T118" s="342"/>
      <c r="U118" s="405"/>
      <c r="V118" s="405"/>
      <c r="W118" s="363"/>
    </row>
    <row r="119" spans="2:23" x14ac:dyDescent="0.25">
      <c r="B119" s="408"/>
      <c r="C119" s="394"/>
      <c r="D119" s="394"/>
      <c r="E119" s="394"/>
      <c r="F119" s="394"/>
      <c r="G119" s="394"/>
      <c r="H119" s="394"/>
      <c r="I119" s="394"/>
      <c r="J119" s="394"/>
      <c r="K119" s="394"/>
      <c r="L119" s="394"/>
      <c r="M119" s="394"/>
      <c r="N119" s="394"/>
      <c r="O119" s="394"/>
      <c r="P119" s="394"/>
      <c r="Q119" s="410"/>
      <c r="R119" s="410"/>
      <c r="S119" s="410"/>
      <c r="T119" s="411"/>
      <c r="U119" s="412"/>
      <c r="V119" s="412"/>
      <c r="W119" s="352"/>
    </row>
    <row r="120" spans="2:23" x14ac:dyDescent="0.25">
      <c r="B120" s="413"/>
      <c r="C120" s="413"/>
      <c r="D120" s="413"/>
      <c r="E120" s="413"/>
      <c r="F120" s="413"/>
      <c r="G120" s="413"/>
      <c r="H120" s="413"/>
      <c r="I120" s="413"/>
      <c r="J120" s="413"/>
      <c r="K120" s="413"/>
      <c r="L120" s="413"/>
      <c r="M120" s="413"/>
      <c r="N120" s="413"/>
      <c r="O120" s="413"/>
      <c r="P120" s="413"/>
      <c r="Q120" s="414"/>
      <c r="R120" s="414"/>
      <c r="S120" s="414"/>
      <c r="T120" s="415"/>
      <c r="U120" s="416"/>
      <c r="V120" s="416"/>
      <c r="W120" s="352"/>
    </row>
    <row r="121" spans="2:23" x14ac:dyDescent="0.25">
      <c r="B121" s="414"/>
      <c r="C121" s="414"/>
      <c r="D121" s="414"/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 s="414"/>
      <c r="Q121" s="414"/>
      <c r="R121" s="414"/>
      <c r="S121" s="414"/>
      <c r="T121" s="414"/>
      <c r="U121" s="414"/>
      <c r="V121" s="414"/>
      <c r="W121" s="414"/>
    </row>
    <row r="122" spans="2:23" x14ac:dyDescent="0.25">
      <c r="B122" s="417"/>
      <c r="C122" s="418"/>
      <c r="D122" s="418"/>
      <c r="E122" s="418"/>
      <c r="F122" s="418"/>
      <c r="G122" s="418"/>
      <c r="H122" s="418"/>
      <c r="I122" s="418"/>
      <c r="J122" s="418"/>
      <c r="K122" s="418"/>
      <c r="L122" s="418"/>
      <c r="M122" s="418"/>
      <c r="N122" s="418"/>
      <c r="O122" s="418"/>
      <c r="P122" s="418"/>
      <c r="Q122" s="418"/>
      <c r="R122" s="418"/>
      <c r="S122" s="418"/>
      <c r="T122" s="419"/>
      <c r="U122" s="420"/>
      <c r="V122" s="420"/>
      <c r="W122" s="420"/>
    </row>
    <row r="123" spans="2:23" x14ac:dyDescent="0.25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421"/>
      <c r="V123" s="421"/>
      <c r="W123" s="415"/>
    </row>
    <row r="124" spans="2:23" x14ac:dyDescent="0.25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422"/>
      <c r="V124" s="20"/>
      <c r="W124" s="415"/>
    </row>
    <row r="125" spans="2:23" x14ac:dyDescent="0.25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20"/>
      <c r="V125" s="20"/>
      <c r="W125" s="415"/>
    </row>
    <row r="126" spans="2:23" x14ac:dyDescent="0.25">
      <c r="B126" s="423"/>
      <c r="C126" s="423"/>
      <c r="D126" s="423"/>
      <c r="E126" s="423"/>
      <c r="F126" s="423"/>
      <c r="G126" s="423"/>
      <c r="H126" s="423"/>
      <c r="I126" s="423"/>
      <c r="J126" s="423"/>
      <c r="K126" s="423"/>
      <c r="L126" s="423"/>
      <c r="M126" s="423"/>
      <c r="N126" s="423"/>
      <c r="O126" s="423"/>
      <c r="P126" s="423"/>
      <c r="Q126" s="423"/>
      <c r="R126" s="423"/>
      <c r="S126" s="423"/>
      <c r="T126" s="403"/>
      <c r="U126" s="424"/>
      <c r="V126" s="424"/>
      <c r="W126" s="415"/>
    </row>
    <row r="127" spans="2:23" x14ac:dyDescent="0.25">
      <c r="B127" s="425"/>
      <c r="C127" s="425"/>
      <c r="D127" s="425"/>
      <c r="E127" s="425"/>
      <c r="F127" s="425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  <c r="Q127" s="425"/>
      <c r="R127" s="425"/>
      <c r="S127" s="425"/>
      <c r="T127" s="426"/>
      <c r="U127" s="424"/>
      <c r="V127" s="424"/>
      <c r="W127" s="415"/>
    </row>
    <row r="128" spans="2:23" x14ac:dyDescent="0.25">
      <c r="B128" s="425"/>
      <c r="C128" s="425"/>
      <c r="D128" s="425"/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  <c r="T128" s="426"/>
      <c r="U128" s="424"/>
      <c r="V128" s="424"/>
      <c r="W128" s="415"/>
    </row>
    <row r="129" spans="2:23" x14ac:dyDescent="0.25">
      <c r="B129" s="427"/>
      <c r="C129" s="394"/>
      <c r="D129" s="394"/>
      <c r="E129" s="394"/>
      <c r="F129" s="394"/>
      <c r="G129" s="394"/>
      <c r="H129" s="394"/>
      <c r="I129" s="394"/>
      <c r="J129" s="394"/>
      <c r="K129" s="394"/>
      <c r="L129" s="394"/>
      <c r="M129" s="394"/>
      <c r="N129" s="394"/>
      <c r="O129" s="394"/>
      <c r="P129" s="394"/>
      <c r="Q129" s="394"/>
      <c r="R129" s="394"/>
      <c r="S129" s="394"/>
      <c r="T129" s="428"/>
      <c r="U129" s="429"/>
      <c r="V129" s="429"/>
      <c r="W129" s="415"/>
    </row>
    <row r="130" spans="2:23" x14ac:dyDescent="0.25">
      <c r="B130" s="427"/>
      <c r="C130" s="394"/>
      <c r="D130" s="394"/>
      <c r="E130" s="394"/>
      <c r="F130" s="394"/>
      <c r="G130" s="394"/>
      <c r="H130" s="394"/>
      <c r="I130" s="394"/>
      <c r="J130" s="394"/>
      <c r="K130" s="394"/>
      <c r="L130" s="394"/>
      <c r="M130" s="394"/>
      <c r="N130" s="394"/>
      <c r="O130" s="394"/>
      <c r="P130" s="394"/>
      <c r="Q130" s="394"/>
      <c r="R130" s="394"/>
      <c r="S130" s="394"/>
      <c r="T130" s="428"/>
      <c r="U130" s="412"/>
      <c r="V130" s="412"/>
      <c r="W130" s="415"/>
    </row>
    <row r="131" spans="2:23" x14ac:dyDescent="0.25">
      <c r="B131" s="425"/>
      <c r="C131" s="425"/>
      <c r="D131" s="425"/>
      <c r="E131" s="425"/>
      <c r="F131" s="425"/>
      <c r="G131" s="425"/>
      <c r="H131" s="425"/>
      <c r="I131" s="425"/>
      <c r="J131" s="425"/>
      <c r="K131" s="425"/>
      <c r="L131" s="425"/>
      <c r="M131" s="425"/>
      <c r="N131" s="425"/>
      <c r="O131" s="425"/>
      <c r="P131" s="425"/>
      <c r="Q131" s="425"/>
      <c r="R131" s="425"/>
      <c r="S131" s="425"/>
      <c r="T131" s="426"/>
      <c r="U131" s="424"/>
      <c r="V131" s="424"/>
      <c r="W131" s="415"/>
    </row>
    <row r="132" spans="2:23" x14ac:dyDescent="0.25">
      <c r="B132" s="430"/>
      <c r="C132" s="430"/>
      <c r="D132" s="430"/>
      <c r="E132" s="430"/>
      <c r="F132" s="430"/>
      <c r="G132" s="430"/>
      <c r="H132" s="24"/>
      <c r="I132" s="24"/>
      <c r="J132" s="24"/>
      <c r="K132" s="24"/>
      <c r="L132" s="24"/>
      <c r="M132" s="24"/>
      <c r="N132" s="24"/>
      <c r="O132" s="24"/>
      <c r="P132" s="24"/>
      <c r="Q132" s="415"/>
      <c r="R132" s="415"/>
      <c r="S132" s="415"/>
      <c r="T132" s="415"/>
      <c r="U132" s="431"/>
      <c r="V132" s="431"/>
      <c r="W132" s="415"/>
    </row>
    <row r="133" spans="2:23" x14ac:dyDescent="0.25"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15"/>
    </row>
    <row r="134" spans="2:23" x14ac:dyDescent="0.25">
      <c r="B134" s="425"/>
      <c r="C134" s="425"/>
      <c r="D134" s="425"/>
      <c r="E134" s="425"/>
      <c r="F134" s="425"/>
      <c r="G134" s="425"/>
      <c r="H134" s="425"/>
      <c r="I134" s="425"/>
      <c r="J134" s="425"/>
      <c r="K134" s="425"/>
      <c r="L134" s="425"/>
      <c r="M134" s="425"/>
      <c r="N134" s="425"/>
      <c r="O134" s="425"/>
      <c r="P134" s="425"/>
      <c r="Q134" s="425"/>
      <c r="R134" s="425"/>
      <c r="S134" s="425"/>
      <c r="T134" s="426"/>
      <c r="U134" s="405"/>
      <c r="V134" s="405"/>
      <c r="W134" s="415"/>
    </row>
    <row r="135" spans="2:23" x14ac:dyDescent="0.25">
      <c r="B135" s="425"/>
      <c r="C135" s="425"/>
      <c r="D135" s="425"/>
      <c r="E135" s="425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5"/>
      <c r="R135" s="425"/>
      <c r="S135" s="425"/>
      <c r="T135" s="426"/>
      <c r="U135" s="405"/>
      <c r="V135" s="405"/>
      <c r="W135" s="415"/>
    </row>
  </sheetData>
  <mergeCells count="365">
    <mergeCell ref="H132:P132"/>
    <mergeCell ref="B133:V133"/>
    <mergeCell ref="B134:S134"/>
    <mergeCell ref="U134:V134"/>
    <mergeCell ref="B135:S135"/>
    <mergeCell ref="U135:V135"/>
    <mergeCell ref="C129:S129"/>
    <mergeCell ref="U129:V129"/>
    <mergeCell ref="C130:S130"/>
    <mergeCell ref="U130:V130"/>
    <mergeCell ref="B131:S131"/>
    <mergeCell ref="U131:V131"/>
    <mergeCell ref="U123:V123"/>
    <mergeCell ref="B126:S126"/>
    <mergeCell ref="U126:V126"/>
    <mergeCell ref="B127:S127"/>
    <mergeCell ref="U127:V127"/>
    <mergeCell ref="B128:S128"/>
    <mergeCell ref="U128:V128"/>
    <mergeCell ref="B120:P120"/>
    <mergeCell ref="Q120:S120"/>
    <mergeCell ref="U120:V120"/>
    <mergeCell ref="B121:W121"/>
    <mergeCell ref="B122:S122"/>
    <mergeCell ref="U122:W122"/>
    <mergeCell ref="C118:P118"/>
    <mergeCell ref="Q118:S118"/>
    <mergeCell ref="U118:V118"/>
    <mergeCell ref="C119:P119"/>
    <mergeCell ref="Q119:S119"/>
    <mergeCell ref="U119:V119"/>
    <mergeCell ref="C114:V114"/>
    <mergeCell ref="Q115:S115"/>
    <mergeCell ref="U115:V115"/>
    <mergeCell ref="C116:S116"/>
    <mergeCell ref="U116:V116"/>
    <mergeCell ref="C117:P117"/>
    <mergeCell ref="Q117:S117"/>
    <mergeCell ref="U117:V117"/>
    <mergeCell ref="C111:T111"/>
    <mergeCell ref="U111:V111"/>
    <mergeCell ref="C112:P112"/>
    <mergeCell ref="Q112:S112"/>
    <mergeCell ref="U112:V112"/>
    <mergeCell ref="C113:S113"/>
    <mergeCell ref="U113:V113"/>
    <mergeCell ref="C108:S108"/>
    <mergeCell ref="U108:V108"/>
    <mergeCell ref="B109:S109"/>
    <mergeCell ref="U109:V109"/>
    <mergeCell ref="B110:S110"/>
    <mergeCell ref="U110:V110"/>
    <mergeCell ref="B105:S105"/>
    <mergeCell ref="U105:V105"/>
    <mergeCell ref="C106:S106"/>
    <mergeCell ref="U106:V106"/>
    <mergeCell ref="C107:S107"/>
    <mergeCell ref="U107:V107"/>
    <mergeCell ref="B101:T101"/>
    <mergeCell ref="U101:W101"/>
    <mergeCell ref="B102:V102"/>
    <mergeCell ref="B103:S103"/>
    <mergeCell ref="U103:V103"/>
    <mergeCell ref="B104:S104"/>
    <mergeCell ref="U104:V104"/>
    <mergeCell ref="C97:P97"/>
    <mergeCell ref="Q97:S97"/>
    <mergeCell ref="U97:V97"/>
    <mergeCell ref="C98:P98"/>
    <mergeCell ref="Q98:S98"/>
    <mergeCell ref="B99:P99"/>
    <mergeCell ref="Q99:S99"/>
    <mergeCell ref="U99:V99"/>
    <mergeCell ref="C95:P95"/>
    <mergeCell ref="Q95:S95"/>
    <mergeCell ref="U95:V95"/>
    <mergeCell ref="C96:P96"/>
    <mergeCell ref="Q96:S96"/>
    <mergeCell ref="U96:V96"/>
    <mergeCell ref="Q92:S92"/>
    <mergeCell ref="U92:V92"/>
    <mergeCell ref="C93:P93"/>
    <mergeCell ref="Q93:S93"/>
    <mergeCell ref="U93:V93"/>
    <mergeCell ref="C94:P94"/>
    <mergeCell ref="Q94:S94"/>
    <mergeCell ref="C89:P89"/>
    <mergeCell ref="C90:P90"/>
    <mergeCell ref="Q90:S90"/>
    <mergeCell ref="U90:V90"/>
    <mergeCell ref="C91:P91"/>
    <mergeCell ref="Q91:S91"/>
    <mergeCell ref="U91:V91"/>
    <mergeCell ref="C87:P87"/>
    <mergeCell ref="Q87:S87"/>
    <mergeCell ref="U87:V87"/>
    <mergeCell ref="C88:P88"/>
    <mergeCell ref="Q88:S88"/>
    <mergeCell ref="U88:V88"/>
    <mergeCell ref="C83:P83"/>
    <mergeCell ref="Q83:S83"/>
    <mergeCell ref="U83:V83"/>
    <mergeCell ref="C84:P84"/>
    <mergeCell ref="U84:V84"/>
    <mergeCell ref="Q86:S86"/>
    <mergeCell ref="U86:V86"/>
    <mergeCell ref="C79:P79"/>
    <mergeCell ref="U79:V79"/>
    <mergeCell ref="C80:P80"/>
    <mergeCell ref="U80:V80"/>
    <mergeCell ref="C81:P81"/>
    <mergeCell ref="Q81:S81"/>
    <mergeCell ref="U81:V81"/>
    <mergeCell ref="C75:P75"/>
    <mergeCell ref="C77:P77"/>
    <mergeCell ref="Q77:S77"/>
    <mergeCell ref="U77:V77"/>
    <mergeCell ref="C78:P78"/>
    <mergeCell ref="Q78:S78"/>
    <mergeCell ref="U78:V78"/>
    <mergeCell ref="C72:P72"/>
    <mergeCell ref="U72:V72"/>
    <mergeCell ref="C73:P73"/>
    <mergeCell ref="U73:V73"/>
    <mergeCell ref="C74:P74"/>
    <mergeCell ref="U74:V74"/>
    <mergeCell ref="C70:P70"/>
    <mergeCell ref="Q70:S70"/>
    <mergeCell ref="U70:V70"/>
    <mergeCell ref="C71:P71"/>
    <mergeCell ref="Q71:S71"/>
    <mergeCell ref="U71:V71"/>
    <mergeCell ref="C65:P65"/>
    <mergeCell ref="Q65:S65"/>
    <mergeCell ref="U65:V65"/>
    <mergeCell ref="C66:P66"/>
    <mergeCell ref="C67:P67"/>
    <mergeCell ref="C68:P68"/>
    <mergeCell ref="C63:P63"/>
    <mergeCell ref="Q63:S63"/>
    <mergeCell ref="U63:V63"/>
    <mergeCell ref="C64:P64"/>
    <mergeCell ref="Q64:S64"/>
    <mergeCell ref="U64:V64"/>
    <mergeCell ref="C61:P61"/>
    <mergeCell ref="Q61:S61"/>
    <mergeCell ref="U61:V61"/>
    <mergeCell ref="C62:P62"/>
    <mergeCell ref="Q62:S62"/>
    <mergeCell ref="U62:V62"/>
    <mergeCell ref="C59:P59"/>
    <mergeCell ref="Q59:S59"/>
    <mergeCell ref="U59:V59"/>
    <mergeCell ref="C60:P60"/>
    <mergeCell ref="Q60:S60"/>
    <mergeCell ref="U60:V60"/>
    <mergeCell ref="C55:P55"/>
    <mergeCell ref="C56:P56"/>
    <mergeCell ref="C57:P57"/>
    <mergeCell ref="C58:P58"/>
    <mergeCell ref="Q58:S58"/>
    <mergeCell ref="U58:V58"/>
    <mergeCell ref="C51:P51"/>
    <mergeCell ref="Q51:S51"/>
    <mergeCell ref="U51:V51"/>
    <mergeCell ref="C52:P52"/>
    <mergeCell ref="C53:P53"/>
    <mergeCell ref="C54:P54"/>
    <mergeCell ref="C49:P49"/>
    <mergeCell ref="Q49:S49"/>
    <mergeCell ref="U49:V49"/>
    <mergeCell ref="C50:P50"/>
    <mergeCell ref="Q50:S50"/>
    <mergeCell ref="U50:V50"/>
    <mergeCell ref="C47:P47"/>
    <mergeCell ref="Q47:S47"/>
    <mergeCell ref="U47:V47"/>
    <mergeCell ref="C48:P48"/>
    <mergeCell ref="Q48:S48"/>
    <mergeCell ref="U48:V48"/>
    <mergeCell ref="C45:P45"/>
    <mergeCell ref="Q45:S45"/>
    <mergeCell ref="U45:V45"/>
    <mergeCell ref="C46:P46"/>
    <mergeCell ref="Q46:S46"/>
    <mergeCell ref="U46:V46"/>
    <mergeCell ref="AR42:AT42"/>
    <mergeCell ref="AU42:AV42"/>
    <mergeCell ref="B43:P43"/>
    <mergeCell ref="Q43:S43"/>
    <mergeCell ref="U43:V43"/>
    <mergeCell ref="B44:P44"/>
    <mergeCell ref="Q44:W44"/>
    <mergeCell ref="B41:P41"/>
    <mergeCell ref="Q41:S41"/>
    <mergeCell ref="T41:W41"/>
    <mergeCell ref="Q42:T42"/>
    <mergeCell ref="U42:W42"/>
    <mergeCell ref="AD42:AQ42"/>
    <mergeCell ref="AR39:AV39"/>
    <mergeCell ref="AW39:AX39"/>
    <mergeCell ref="AY39:AY40"/>
    <mergeCell ref="B40:N40"/>
    <mergeCell ref="O40:P40"/>
    <mergeCell ref="Q40:S40"/>
    <mergeCell ref="T40:W40"/>
    <mergeCell ref="AR40:AT40"/>
    <mergeCell ref="AU40:AV40"/>
    <mergeCell ref="B39:I39"/>
    <mergeCell ref="J39:K39"/>
    <mergeCell ref="L39:N39"/>
    <mergeCell ref="O39:P39"/>
    <mergeCell ref="Q39:S39"/>
    <mergeCell ref="AC39:AQ40"/>
    <mergeCell ref="B37:I37"/>
    <mergeCell ref="J37:K37"/>
    <mergeCell ref="L37:N37"/>
    <mergeCell ref="O37:P37"/>
    <mergeCell ref="Q37:S37"/>
    <mergeCell ref="B38:I38"/>
    <mergeCell ref="J38:K38"/>
    <mergeCell ref="L38:N38"/>
    <mergeCell ref="O38:P38"/>
    <mergeCell ref="Q38:S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21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Дзержин.211А (20)</vt:lpstr>
      <vt:lpstr>'Дзержин.211А 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2021-03-27T17:42:02Z</dcterms:created>
  <dcterms:modified xsi:type="dcterms:W3CDTF">2021-03-27T17:42:03Z</dcterms:modified>
</cp:coreProperties>
</file>