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523A2B1F-020F-47A8-A7D7-5A9999AA2B3F}" xr6:coauthVersionLast="45" xr6:coauthVersionMax="45" xr10:uidLastSave="{00000000-0000-0000-0000-000000000000}"/>
  <bookViews>
    <workbookView xWindow="-120" yWindow="-120" windowWidth="29040" windowHeight="15840" xr2:uid="{6ACDAC26-72DA-4DF3-9B91-2C16C6BF898F}"/>
  </bookViews>
  <sheets>
    <sheet name="К.Маркса,72-1(20)" sheetId="1" r:id="rId1"/>
  </sheets>
  <definedNames>
    <definedName name="_xlnm.Print_Area" localSheetId="0">'К.Маркса,72-1(20)'!$A$1:$W$123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7" i="1" l="1"/>
  <c r="U92" i="1"/>
  <c r="U93" i="1" s="1"/>
  <c r="U98" i="1" s="1"/>
  <c r="T87" i="1"/>
  <c r="U74" i="1"/>
  <c r="W74" i="1" s="1"/>
  <c r="U73" i="1"/>
  <c r="U72" i="1" s="1"/>
  <c r="W72" i="1" s="1"/>
  <c r="U69" i="1"/>
  <c r="U43" i="1"/>
  <c r="AX40" i="1"/>
  <c r="AY40" i="1" s="1"/>
  <c r="AW40" i="1"/>
  <c r="AU40" i="1"/>
  <c r="AR40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/>
  <c r="O21" i="1"/>
  <c r="O24" i="1" s="1"/>
  <c r="L21" i="1"/>
  <c r="G9" i="1"/>
  <c r="W83" i="1" s="1"/>
  <c r="W43" i="1" l="1"/>
  <c r="Q56" i="1"/>
  <c r="U56" i="1" s="1"/>
  <c r="W56" i="1" s="1"/>
  <c r="W69" i="1"/>
  <c r="Q78" i="1"/>
  <c r="Q82" i="1"/>
  <c r="Q85" i="1"/>
  <c r="U85" i="1" s="1"/>
  <c r="W85" i="1" s="1"/>
  <c r="Q47" i="1"/>
  <c r="U47" i="1" s="1"/>
  <c r="W47" i="1" s="1"/>
  <c r="Q72" i="1"/>
  <c r="Q74" i="1"/>
  <c r="W78" i="1"/>
  <c r="W82" i="1"/>
  <c r="Q43" i="1"/>
  <c r="Q69" i="1"/>
  <c r="Q79" i="1"/>
  <c r="Q83" i="1"/>
  <c r="Q65" i="1"/>
  <c r="U65" i="1" s="1"/>
  <c r="W65" i="1" s="1"/>
  <c r="W79" i="1"/>
  <c r="W87" i="1" l="1"/>
  <c r="Q87" i="1"/>
  <c r="U87" i="1"/>
  <c r="U89" i="1" s="1"/>
</calcChain>
</file>

<file path=xl/sharedStrings.xml><?xml version="1.0" encoding="utf-8"?>
<sst xmlns="http://schemas.openxmlformats.org/spreadsheetml/2006/main" count="119" uniqueCount="110">
  <si>
    <t>МУЖРЭП №5</t>
  </si>
  <si>
    <t>Лицевой счет по начислению и расходованию денежных средств</t>
  </si>
  <si>
    <t>период</t>
  </si>
  <si>
    <t>по</t>
  </si>
  <si>
    <t>К.Маркса</t>
  </si>
  <si>
    <t>72/1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</si>
  <si>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</si>
  <si>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</si>
  <si>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</si>
  <si>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</si>
  <si>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</si>
  <si>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</si>
  <si>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</si>
  <si>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оцинк.железо</t>
  </si>
  <si>
    <t>Газ, х/в, г/в,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</si>
  <si>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</si>
  <si>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</si>
  <si>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</si>
  <si>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</si>
  <si>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</si>
  <si>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</si>
  <si>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хвс-133,0, э.э-1026,6</t>
  </si>
  <si>
    <t>S подвала (м2)</t>
  </si>
  <si>
    <t>кол-во человек</t>
  </si>
  <si>
    <t>матер-л стен</t>
  </si>
  <si>
    <t>бут.камень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</si>
  <si>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</si>
  <si>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</si>
  <si>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</si>
  <si>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</si>
  <si>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</si>
  <si>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</si>
  <si>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</si>
  <si>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</si>
  <si>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</si>
  <si>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</si>
  <si>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</si>
  <si>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</si>
  <si>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</si>
  <si>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</si>
  <si>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</si>
  <si>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</si>
  <si>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</si>
  <si>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</si>
  <si>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</si>
  <si>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</si>
  <si>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</si>
  <si>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</si>
  <si>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гвс и отопление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</si>
  <si>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</si>
  <si>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</si>
  <si>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</si>
  <si>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</si>
  <si>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</si>
  <si>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</si>
  <si>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</si>
  <si>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</si>
  <si>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</si>
  <si>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</si>
  <si>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</si>
  <si>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</si>
  <si>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</si>
  <si>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</si>
  <si>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</si>
  <si>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выписка из росреестра акт 2233 от 24.03.20 ИП Зайцев В.А.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</si>
  <si>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>(ФЗП,ЕСН, материалы и оборудование, общеэксплуатацинные)</t>
    </r>
  </si>
  <si>
    <t>обследование труб хвас,отопления, водоотведение</t>
  </si>
  <si>
    <t>Аварийное обслуживание МУП ЖЭУ №7</t>
  </si>
  <si>
    <t>акт №29 от 31.01.20 кв.(Пульс)</t>
  </si>
  <si>
    <t xml:space="preserve">Выезд на обследование канализации  </t>
  </si>
  <si>
    <t xml:space="preserve">Выезд на обследование гвс </t>
  </si>
  <si>
    <t>3</t>
  </si>
  <si>
    <t>Техническое обслуживание инженерных сетей электроснабжения МКД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</si>
  <si>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</si>
  <si>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</si>
  <si>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</si>
  <si>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</si>
  <si>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</si>
  <si>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</t>
  </si>
  <si>
    <t>Осмотр и тех обслуживание электроустановок</t>
  </si>
  <si>
    <t>4</t>
  </si>
  <si>
    <t>Техническое обслуживание и содержание сетей теплоснабжения МКД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</si>
  <si>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</si>
  <si>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</si>
  <si>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5</t>
  </si>
  <si>
    <t>Поверка и прочистка дымоходов, вентканалов ИП Моисеенко</t>
  </si>
  <si>
    <t>6</t>
  </si>
  <si>
    <t>ТО узла учета расхода тепловой энергии АО "Теплосеть"</t>
  </si>
  <si>
    <t>акты:У-213 от 24.01.20,У-880 от 24.02.20</t>
  </si>
  <si>
    <t>7</t>
  </si>
  <si>
    <t>ТО внутридомовых и наружних газопроводов  по договору "Ставропольгоргаз"</t>
  </si>
  <si>
    <t>ТО внутридомовых и наружних газопроводов: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</si>
  <si>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</si>
  <si>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</si>
  <si>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</si>
  <si>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</si>
  <si>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</si>
  <si>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 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</si>
  <si>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</si>
  <si>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</si>
  <si>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</si>
  <si>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</si>
  <si>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</si>
  <si>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</si>
  <si>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</si>
  <si>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</si>
  <si>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</si>
  <si>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Результат</t>
  </si>
  <si>
    <t xml:space="preserve">Экономист :                                   ____________________               И.В.Семенихина                                                  </t>
  </si>
  <si>
    <t>Старший по дому:                     _____________________            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</si>
</sst>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i/>
      <sz val="10"/>
      <color rgb="FFC00000"/>
      <name val="Times New Roman"/>
      <family val="1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DCDCDC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1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0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2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13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9" fillId="3" borderId="16" xfId="0" applyFont="1" applyFill="1" applyBorder="1" applyAlignment="1">
      <alignment horizontal="left"/>
    </xf>
    <xf numFmtId="2" fontId="11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3" fontId="13" fillId="3" borderId="0" xfId="0" applyNumberFormat="1" applyFont="1" applyFill="1" applyAlignment="1">
      <alignment horizontal="center"/>
    </xf>
    <xf numFmtId="0" fontId="15" fillId="0" borderId="0" xfId="0" applyFont="1"/>
    <xf numFmtId="0" fontId="16" fillId="4" borderId="16" xfId="0" applyFont="1" applyFill="1" applyBorder="1" applyAlignment="1">
      <alignment horizontal="center"/>
    </xf>
    <xf numFmtId="4" fontId="18" fillId="4" borderId="23" xfId="0" applyNumberFormat="1" applyFont="1" applyFill="1" applyBorder="1" applyAlignment="1">
      <alignment horizontal="center"/>
    </xf>
    <xf numFmtId="4" fontId="18" fillId="4" borderId="22" xfId="0" applyNumberFormat="1" applyFont="1" applyFill="1" applyBorder="1" applyAlignment="1">
      <alignment horizontal="center"/>
    </xf>
    <xf numFmtId="4" fontId="18" fillId="4" borderId="10" xfId="0" applyNumberFormat="1" applyFont="1" applyFill="1" applyBorder="1" applyAlignment="1">
      <alignment horizontal="center"/>
    </xf>
    <xf numFmtId="4" fontId="18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2" fontId="19" fillId="3" borderId="8" xfId="0" applyNumberFormat="1" applyFont="1" applyFill="1" applyBorder="1" applyAlignment="1">
      <alignment horizontal="center" wrapText="1"/>
    </xf>
    <xf numFmtId="2" fontId="19" fillId="3" borderId="5" xfId="0" applyNumberFormat="1" applyFont="1" applyFill="1" applyBorder="1" applyAlignment="1">
      <alignment horizontal="center" wrapText="1"/>
    </xf>
    <xf numFmtId="2" fontId="19" fillId="3" borderId="5" xfId="0" applyNumberFormat="1" applyFont="1" applyFill="1" applyBorder="1" applyAlignment="1">
      <alignment horizontal="center"/>
    </xf>
    <xf numFmtId="2" fontId="19" fillId="3" borderId="8" xfId="0" applyNumberFormat="1" applyFont="1" applyFill="1" applyBorder="1" applyAlignment="1">
      <alignment horizontal="center"/>
    </xf>
    <xf numFmtId="2" fontId="19" fillId="3" borderId="22" xfId="0" applyNumberFormat="1" applyFont="1" applyFill="1" applyBorder="1" applyAlignment="1">
      <alignment horizontal="center"/>
    </xf>
    <xf numFmtId="2" fontId="19" fillId="3" borderId="10" xfId="0" applyNumberFormat="1" applyFont="1" applyFill="1" applyBorder="1" applyAlignment="1">
      <alignment horizontal="center"/>
    </xf>
    <xf numFmtId="2" fontId="19" fillId="3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2" fontId="9" fillId="3" borderId="8" xfId="0" applyNumberFormat="1" applyFont="1" applyFill="1" applyBorder="1" applyAlignment="1">
      <alignment horizontal="center" wrapText="1"/>
    </xf>
    <xf numFmtId="2" fontId="19" fillId="3" borderId="22" xfId="0" applyNumberFormat="1" applyFont="1" applyFill="1" applyBorder="1" applyAlignment="1">
      <alignment horizontal="center" wrapText="1"/>
    </xf>
    <xf numFmtId="2" fontId="19" fillId="3" borderId="10" xfId="0" applyNumberFormat="1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22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2" fontId="21" fillId="3" borderId="8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2" fontId="12" fillId="3" borderId="8" xfId="0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164" fontId="21" fillId="3" borderId="0" xfId="0" applyNumberFormat="1" applyFont="1" applyFill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2" fontId="11" fillId="3" borderId="5" xfId="0" applyNumberFormat="1" applyFont="1" applyFill="1" applyBorder="1" applyAlignment="1">
      <alignment horizontal="center" wrapText="1"/>
    </xf>
    <xf numFmtId="2" fontId="11" fillId="3" borderId="5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4" fontId="11" fillId="3" borderId="0" xfId="0" applyNumberFormat="1" applyFont="1" applyFill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2" fontId="11" fillId="3" borderId="12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/>
    </xf>
    <xf numFmtId="2" fontId="12" fillId="3" borderId="12" xfId="0" applyNumberFormat="1" applyFont="1" applyFill="1" applyBorder="1" applyAlignment="1">
      <alignment horizontal="center"/>
    </xf>
    <xf numFmtId="2" fontId="12" fillId="3" borderId="9" xfId="0" applyNumberFormat="1" applyFont="1" applyFill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0" fontId="22" fillId="7" borderId="24" xfId="1" applyFont="1" applyFill="1" applyBorder="1" applyAlignment="1">
      <alignment horizontal="center" vertical="center"/>
    </xf>
    <xf numFmtId="0" fontId="22" fillId="7" borderId="25" xfId="1" applyFont="1" applyFill="1" applyBorder="1" applyAlignment="1">
      <alignment horizontal="center" wrapText="1"/>
    </xf>
    <xf numFmtId="0" fontId="22" fillId="7" borderId="26" xfId="1" applyFont="1" applyFill="1" applyBorder="1" applyAlignment="1">
      <alignment horizontal="center" wrapText="1"/>
    </xf>
    <xf numFmtId="0" fontId="22" fillId="7" borderId="24" xfId="1" applyFont="1" applyFill="1" applyBorder="1" applyAlignment="1">
      <alignment horizontal="center" textRotation="90" wrapText="1"/>
    </xf>
    <xf numFmtId="0" fontId="23" fillId="3" borderId="2" xfId="0" applyFont="1" applyFill="1" applyBorder="1"/>
    <xf numFmtId="0" fontId="23" fillId="3" borderId="3" xfId="0" applyFont="1" applyFill="1" applyBorder="1"/>
    <xf numFmtId="0" fontId="23" fillId="3" borderId="4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2" fillId="7" borderId="24" xfId="1" applyFont="1" applyFill="1" applyBorder="1" applyAlignment="1">
      <alignment horizontal="center" wrapText="1"/>
    </xf>
    <xf numFmtId="0" fontId="22" fillId="7" borderId="24" xfId="1" applyFont="1" applyFill="1" applyBorder="1" applyAlignment="1">
      <alignment horizontal="center" wrapText="1"/>
    </xf>
    <xf numFmtId="0" fontId="22" fillId="7" borderId="24" xfId="1" applyFont="1" applyFill="1" applyBorder="1" applyAlignment="1">
      <alignment horizontal="center" vertical="center"/>
    </xf>
    <xf numFmtId="0" fontId="22" fillId="7" borderId="26" xfId="1" applyFont="1" applyFill="1" applyBorder="1" applyAlignment="1">
      <alignment horizontal="center" wrapText="1"/>
    </xf>
    <xf numFmtId="0" fontId="22" fillId="7" borderId="26" xfId="1" applyFont="1" applyFill="1" applyBorder="1" applyAlignment="1">
      <alignment horizontal="center" textRotation="90" wrapText="1"/>
    </xf>
    <xf numFmtId="0" fontId="24" fillId="3" borderId="2" xfId="0" applyFont="1" applyFill="1" applyBorder="1"/>
    <xf numFmtId="0" fontId="24" fillId="3" borderId="3" xfId="0" applyFont="1" applyFill="1" applyBorder="1"/>
    <xf numFmtId="0" fontId="24" fillId="3" borderId="4" xfId="0" applyFont="1" applyFill="1" applyBorder="1"/>
    <xf numFmtId="0" fontId="24" fillId="3" borderId="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1" fontId="22" fillId="7" borderId="24" xfId="1" applyNumberFormat="1" applyFont="1" applyFill="1" applyBorder="1" applyAlignment="1">
      <alignment horizontal="left"/>
    </xf>
    <xf numFmtId="0" fontId="18" fillId="7" borderId="24" xfId="1" applyFont="1" applyFill="1" applyBorder="1" applyAlignment="1">
      <alignment horizontal="left" wrapText="1"/>
    </xf>
    <xf numFmtId="4" fontId="16" fillId="7" borderId="26" xfId="1" applyNumberFormat="1" applyFont="1" applyFill="1" applyBorder="1" applyAlignment="1">
      <alignment horizontal="center"/>
    </xf>
    <xf numFmtId="2" fontId="25" fillId="7" borderId="24" xfId="1" applyNumberFormat="1" applyFont="1" applyFill="1" applyBorder="1" applyAlignment="1">
      <alignment horizontal="center"/>
    </xf>
    <xf numFmtId="4" fontId="26" fillId="7" borderId="26" xfId="1" applyNumberFormat="1" applyFont="1" applyFill="1" applyBorder="1" applyAlignment="1">
      <alignment horizontal="center"/>
    </xf>
    <xf numFmtId="2" fontId="27" fillId="7" borderId="24" xfId="1" applyNumberFormat="1" applyFont="1" applyFill="1" applyBorder="1" applyAlignment="1">
      <alignment horizontal="center"/>
    </xf>
    <xf numFmtId="2" fontId="28" fillId="7" borderId="26" xfId="1" applyNumberFormat="1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2" fillId="7" borderId="0" xfId="1" applyNumberFormat="1" applyFont="1" applyFill="1" applyAlignment="1">
      <alignment horizontal="left"/>
    </xf>
    <xf numFmtId="0" fontId="18" fillId="7" borderId="0" xfId="1" applyFont="1" applyFill="1" applyAlignment="1">
      <alignment horizontal="left" wrapText="1"/>
    </xf>
    <xf numFmtId="4" fontId="16" fillId="7" borderId="0" xfId="1" applyNumberFormat="1" applyFont="1" applyFill="1" applyAlignment="1">
      <alignment horizontal="center"/>
    </xf>
    <xf numFmtId="2" fontId="25" fillId="7" borderId="0" xfId="1" applyNumberFormat="1" applyFont="1" applyFill="1" applyAlignment="1">
      <alignment horizontal="center"/>
    </xf>
    <xf numFmtId="4" fontId="26" fillId="7" borderId="0" xfId="1" applyNumberFormat="1" applyFont="1" applyFill="1" applyAlignment="1">
      <alignment horizontal="center"/>
    </xf>
    <xf numFmtId="2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0" fontId="29" fillId="3" borderId="30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vertical="center" wrapText="1"/>
    </xf>
    <xf numFmtId="4" fontId="29" fillId="3" borderId="32" xfId="0" applyNumberFormat="1" applyFont="1" applyFill="1" applyBorder="1" applyAlignment="1">
      <alignment horizontal="center" wrapText="1"/>
    </xf>
    <xf numFmtId="2" fontId="29" fillId="3" borderId="32" xfId="0" applyNumberFormat="1" applyFont="1" applyFill="1" applyBorder="1" applyAlignment="1">
      <alignment horizontal="center" wrapText="1"/>
    </xf>
    <xf numFmtId="2" fontId="29" fillId="3" borderId="33" xfId="0" applyNumberFormat="1" applyFont="1" applyFill="1" applyBorder="1" applyAlignment="1">
      <alignment horizontal="center"/>
    </xf>
    <xf numFmtId="2" fontId="29" fillId="3" borderId="34" xfId="0" applyNumberFormat="1" applyFont="1" applyFill="1" applyBorder="1" applyAlignment="1">
      <alignment horizontal="center"/>
    </xf>
    <xf numFmtId="2" fontId="29" fillId="3" borderId="32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 vertical="center" wrapText="1"/>
    </xf>
    <xf numFmtId="0" fontId="29" fillId="3" borderId="31" xfId="0" applyFont="1" applyFill="1" applyBorder="1" applyAlignment="1">
      <alignment horizontal="left" vertical="center" wrapText="1"/>
    </xf>
    <xf numFmtId="0" fontId="29" fillId="3" borderId="36" xfId="0" applyFont="1" applyFill="1" applyBorder="1" applyAlignment="1">
      <alignment horizontal="left" vertical="center" wrapText="1"/>
    </xf>
    <xf numFmtId="4" fontId="29" fillId="3" borderId="35" xfId="0" applyNumberFormat="1" applyFont="1" applyFill="1" applyBorder="1" applyAlignment="1">
      <alignment horizontal="center" vertical="center" wrapText="1"/>
    </xf>
    <xf numFmtId="4" fontId="29" fillId="3" borderId="31" xfId="0" applyNumberFormat="1" applyFont="1" applyFill="1" applyBorder="1" applyAlignment="1">
      <alignment horizontal="center" vertical="center" wrapText="1"/>
    </xf>
    <xf numFmtId="4" fontId="29" fillId="3" borderId="36" xfId="0" applyNumberFormat="1" applyFont="1" applyFill="1" applyBorder="1" applyAlignment="1">
      <alignment horizontal="center" vertical="center" wrapText="1"/>
    </xf>
    <xf numFmtId="2" fontId="29" fillId="3" borderId="16" xfId="0" applyNumberFormat="1" applyFont="1" applyFill="1" applyBorder="1" applyAlignment="1">
      <alignment horizontal="center" wrapText="1"/>
    </xf>
    <xf numFmtId="2" fontId="29" fillId="3" borderId="35" xfId="0" applyNumberFormat="1" applyFont="1" applyFill="1" applyBorder="1" applyAlignment="1">
      <alignment horizontal="center"/>
    </xf>
    <xf numFmtId="2" fontId="29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/>
    <xf numFmtId="2" fontId="31" fillId="3" borderId="35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 wrapText="1"/>
    </xf>
    <xf numFmtId="0" fontId="31" fillId="3" borderId="31" xfId="0" applyFont="1" applyFill="1" applyBorder="1" applyAlignment="1">
      <alignment horizontal="left" wrapText="1"/>
    </xf>
    <xf numFmtId="0" fontId="31" fillId="3" borderId="36" xfId="0" applyFont="1" applyFill="1" applyBorder="1" applyAlignment="1">
      <alignment horizontal="left" wrapText="1"/>
    </xf>
    <xf numFmtId="0" fontId="29" fillId="3" borderId="35" xfId="0" applyFont="1" applyFill="1" applyBorder="1" applyAlignment="1">
      <alignment vertical="center" wrapText="1"/>
    </xf>
    <xf numFmtId="0" fontId="29" fillId="3" borderId="31" xfId="0" applyFont="1" applyFill="1" applyBorder="1" applyAlignment="1">
      <alignment vertical="center" wrapText="1"/>
    </xf>
    <xf numFmtId="0" fontId="29" fillId="3" borderId="36" xfId="0" applyFont="1" applyFill="1" applyBorder="1" applyAlignment="1">
      <alignment vertical="center" wrapText="1"/>
    </xf>
    <xf numFmtId="2" fontId="29" fillId="3" borderId="31" xfId="0" applyNumberFormat="1" applyFont="1" applyFill="1" applyBorder="1" applyAlignment="1">
      <alignment horizontal="center"/>
    </xf>
    <xf numFmtId="2" fontId="29" fillId="3" borderId="16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 wrapText="1"/>
    </xf>
    <xf numFmtId="0" fontId="29" fillId="3" borderId="31" xfId="0" applyFont="1" applyFill="1" applyBorder="1" applyAlignment="1">
      <alignment horizontal="left" wrapText="1"/>
    </xf>
    <xf numFmtId="0" fontId="29" fillId="3" borderId="36" xfId="0" applyFont="1" applyFill="1" applyBorder="1" applyAlignment="1">
      <alignment horizontal="left" wrapText="1"/>
    </xf>
    <xf numFmtId="2" fontId="29" fillId="3" borderId="35" xfId="0" applyNumberFormat="1" applyFont="1" applyFill="1" applyBorder="1" applyAlignment="1">
      <alignment horizontal="center" vertical="center"/>
    </xf>
    <xf numFmtId="2" fontId="29" fillId="3" borderId="31" xfId="0" applyNumberFormat="1" applyFont="1" applyFill="1" applyBorder="1" applyAlignment="1">
      <alignment horizontal="center" vertical="center"/>
    </xf>
    <xf numFmtId="2" fontId="29" fillId="3" borderId="36" xfId="0" applyNumberFormat="1" applyFont="1" applyFill="1" applyBorder="1" applyAlignment="1">
      <alignment horizontal="center" vertical="center"/>
    </xf>
    <xf numFmtId="2" fontId="29" fillId="3" borderId="35" xfId="0" applyNumberFormat="1" applyFont="1" applyFill="1" applyBorder="1" applyAlignment="1">
      <alignment horizontal="center"/>
    </xf>
    <xf numFmtId="2" fontId="29" fillId="3" borderId="3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36" xfId="0" applyFont="1" applyFill="1" applyBorder="1" applyAlignment="1">
      <alignment horizontal="left" vertical="center" wrapText="1"/>
    </xf>
    <xf numFmtId="0" fontId="34" fillId="3" borderId="16" xfId="0" applyFont="1" applyFill="1" applyBorder="1" applyAlignment="1">
      <alignment horizontal="center" vertical="center"/>
    </xf>
    <xf numFmtId="2" fontId="33" fillId="3" borderId="35" xfId="0" applyNumberFormat="1" applyFont="1" applyFill="1" applyBorder="1" applyAlignment="1">
      <alignment horizontal="center" vertical="center"/>
    </xf>
    <xf numFmtId="2" fontId="33" fillId="3" borderId="31" xfId="0" applyNumberFormat="1" applyFont="1" applyFill="1" applyBorder="1" applyAlignment="1">
      <alignment horizontal="center" vertical="center"/>
    </xf>
    <xf numFmtId="2" fontId="33" fillId="3" borderId="36" xfId="0" applyNumberFormat="1" applyFont="1" applyFill="1" applyBorder="1" applyAlignment="1">
      <alignment horizontal="center" vertical="center"/>
    </xf>
    <xf numFmtId="2" fontId="33" fillId="3" borderId="16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/>
    </xf>
    <xf numFmtId="49" fontId="30" fillId="3" borderId="16" xfId="0" applyNumberFormat="1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wrapText="1"/>
    </xf>
    <xf numFmtId="0" fontId="29" fillId="3" borderId="35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36" xfId="0" applyFont="1" applyFill="1" applyBorder="1" applyAlignment="1">
      <alignment horizontal="center"/>
    </xf>
    <xf numFmtId="49" fontId="35" fillId="3" borderId="16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/>
    </xf>
    <xf numFmtId="2" fontId="22" fillId="3" borderId="35" xfId="0" applyNumberFormat="1" applyFont="1" applyFill="1" applyBorder="1" applyAlignment="1">
      <alignment horizontal="center"/>
    </xf>
    <xf numFmtId="2" fontId="22" fillId="3" borderId="36" xfId="0" applyNumberFormat="1" applyFont="1" applyFill="1" applyBorder="1" applyAlignment="1">
      <alignment horizontal="center"/>
    </xf>
    <xf numFmtId="2" fontId="31" fillId="3" borderId="31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/>
    </xf>
    <xf numFmtId="0" fontId="31" fillId="3" borderId="31" xfId="0" applyFont="1" applyFill="1" applyBorder="1" applyAlignment="1">
      <alignment horizontal="left"/>
    </xf>
    <xf numFmtId="0" fontId="31" fillId="3" borderId="36" xfId="0" applyFont="1" applyFill="1" applyBorder="1" applyAlignment="1">
      <alignment horizontal="left"/>
    </xf>
    <xf numFmtId="2" fontId="31" fillId="3" borderId="35" xfId="0" applyNumberFormat="1" applyFont="1" applyFill="1" applyBorder="1" applyAlignment="1">
      <alignment horizontal="center"/>
    </xf>
    <xf numFmtId="2" fontId="31" fillId="3" borderId="31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49" fontId="30" fillId="3" borderId="16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/>
    </xf>
    <xf numFmtId="0" fontId="29" fillId="3" borderId="31" xfId="0" applyFont="1" applyFill="1" applyBorder="1" applyAlignment="1">
      <alignment horizontal="left"/>
    </xf>
    <xf numFmtId="0" fontId="29" fillId="3" borderId="36" xfId="0" applyFont="1" applyFill="1" applyBorder="1" applyAlignment="1">
      <alignment horizontal="left"/>
    </xf>
    <xf numFmtId="49" fontId="31" fillId="3" borderId="35" xfId="0" applyNumberFormat="1" applyFont="1" applyFill="1" applyBorder="1" applyAlignment="1">
      <alignment wrapText="1"/>
    </xf>
    <xf numFmtId="49" fontId="31" fillId="3" borderId="31" xfId="0" applyNumberFormat="1" applyFont="1" applyFill="1" applyBorder="1" applyAlignment="1">
      <alignment wrapText="1"/>
    </xf>
    <xf numFmtId="49" fontId="31" fillId="3" borderId="36" xfId="0" applyNumberFormat="1" applyFont="1" applyFill="1" applyBorder="1" applyAlignment="1">
      <alignment wrapText="1"/>
    </xf>
    <xf numFmtId="0" fontId="31" fillId="3" borderId="35" xfId="0" applyFont="1" applyFill="1" applyBorder="1"/>
    <xf numFmtId="0" fontId="31" fillId="3" borderId="31" xfId="0" applyFont="1" applyFill="1" applyBorder="1"/>
    <xf numFmtId="0" fontId="31" fillId="3" borderId="36" xfId="0" applyFont="1" applyFill="1" applyBorder="1"/>
    <xf numFmtId="0" fontId="37" fillId="3" borderId="35" xfId="0" applyFont="1" applyFill="1" applyBorder="1" applyAlignment="1">
      <alignment horizontal="left"/>
    </xf>
    <xf numFmtId="0" fontId="37" fillId="3" borderId="31" xfId="0" applyFont="1" applyFill="1" applyBorder="1" applyAlignment="1">
      <alignment horizontal="left"/>
    </xf>
    <xf numFmtId="0" fontId="37" fillId="3" borderId="36" xfId="0" applyFont="1" applyFill="1" applyBorder="1" applyAlignment="1">
      <alignment horizontal="left"/>
    </xf>
    <xf numFmtId="2" fontId="29" fillId="3" borderId="16" xfId="0" applyNumberFormat="1" applyFont="1" applyFill="1" applyBorder="1" applyAlignment="1">
      <alignment horizontal="center" vertical="center" wrapText="1"/>
    </xf>
    <xf numFmtId="2" fontId="29" fillId="3" borderId="35" xfId="0" applyNumberFormat="1" applyFont="1" applyFill="1" applyBorder="1" applyAlignment="1">
      <alignment horizontal="center" vertical="center" wrapText="1"/>
    </xf>
    <xf numFmtId="2" fontId="29" fillId="3" borderId="31" xfId="0" applyNumberFormat="1" applyFont="1" applyFill="1" applyBorder="1" applyAlignment="1">
      <alignment horizontal="center" vertical="center" wrapText="1"/>
    </xf>
    <xf numFmtId="2" fontId="29" fillId="3" borderId="36" xfId="0" applyNumberFormat="1" applyFont="1" applyFill="1" applyBorder="1" applyAlignment="1">
      <alignment horizontal="center" vertical="center" wrapText="1"/>
    </xf>
    <xf numFmtId="2" fontId="38" fillId="3" borderId="35" xfId="0" applyNumberFormat="1" applyFont="1" applyFill="1" applyBorder="1" applyAlignment="1">
      <alignment horizontal="center"/>
    </xf>
    <xf numFmtId="2" fontId="38" fillId="3" borderId="36" xfId="0" applyNumberFormat="1" applyFont="1" applyFill="1" applyBorder="1" applyAlignment="1">
      <alignment horizontal="center"/>
    </xf>
    <xf numFmtId="0" fontId="29" fillId="3" borderId="35" xfId="0" applyFont="1" applyFill="1" applyBorder="1"/>
    <xf numFmtId="0" fontId="29" fillId="3" borderId="31" xfId="0" applyFont="1" applyFill="1" applyBorder="1"/>
    <xf numFmtId="0" fontId="29" fillId="3" borderId="36" xfId="0" applyFont="1" applyFill="1" applyBorder="1"/>
    <xf numFmtId="0" fontId="33" fillId="3" borderId="35" xfId="0" applyFont="1" applyFill="1" applyBorder="1" applyAlignment="1">
      <alignment horizontal="left" vertical="center" wrapText="1"/>
    </xf>
    <xf numFmtId="0" fontId="33" fillId="3" borderId="31" xfId="0" applyFont="1" applyFill="1" applyBorder="1" applyAlignment="1">
      <alignment horizontal="left" vertical="center" wrapText="1"/>
    </xf>
    <xf numFmtId="0" fontId="33" fillId="3" borderId="36" xfId="0" applyFont="1" applyFill="1" applyBorder="1" applyAlignment="1">
      <alignment horizontal="left" vertical="center" wrapText="1"/>
    </xf>
    <xf numFmtId="2" fontId="36" fillId="3" borderId="35" xfId="0" applyNumberFormat="1" applyFont="1" applyFill="1" applyBorder="1" applyAlignment="1">
      <alignment horizontal="center" vertical="center"/>
    </xf>
    <xf numFmtId="2" fontId="36" fillId="3" borderId="36" xfId="0" applyNumberFormat="1" applyFont="1" applyFill="1" applyBorder="1" applyAlignment="1">
      <alignment horizontal="center" vertical="center"/>
    </xf>
    <xf numFmtId="0" fontId="29" fillId="3" borderId="16" xfId="0" applyFont="1" applyFill="1" applyBorder="1"/>
    <xf numFmtId="4" fontId="29" fillId="3" borderId="16" xfId="0" applyNumberFormat="1" applyFont="1" applyFill="1" applyBorder="1" applyAlignment="1">
      <alignment horizontal="center"/>
    </xf>
    <xf numFmtId="4" fontId="31" fillId="3" borderId="35" xfId="0" applyNumberFormat="1" applyFont="1" applyFill="1" applyBorder="1" applyAlignment="1">
      <alignment horizontal="center"/>
    </xf>
    <xf numFmtId="4" fontId="31" fillId="3" borderId="31" xfId="0" applyNumberFormat="1" applyFont="1" applyFill="1" applyBorder="1" applyAlignment="1">
      <alignment horizontal="center"/>
    </xf>
    <xf numFmtId="4" fontId="31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/>
    <xf numFmtId="0" fontId="31" fillId="3" borderId="31" xfId="0" applyFont="1" applyFill="1" applyBorder="1"/>
    <xf numFmtId="0" fontId="30" fillId="3" borderId="16" xfId="0" applyFont="1" applyFill="1" applyBorder="1" applyAlignment="1">
      <alignment horizontal="center"/>
    </xf>
    <xf numFmtId="0" fontId="29" fillId="3" borderId="35" xfId="0" applyFont="1" applyFill="1" applyBorder="1"/>
    <xf numFmtId="0" fontId="29" fillId="3" borderId="31" xfId="0" applyFont="1" applyFill="1" applyBorder="1"/>
    <xf numFmtId="0" fontId="35" fillId="3" borderId="16" xfId="0" applyFont="1" applyFill="1" applyBorder="1" applyAlignment="1">
      <alignment horizontal="center"/>
    </xf>
    <xf numFmtId="165" fontId="29" fillId="3" borderId="16" xfId="0" applyNumberFormat="1" applyFont="1" applyFill="1" applyBorder="1" applyAlignment="1">
      <alignment horizontal="center"/>
    </xf>
    <xf numFmtId="2" fontId="29" fillId="3" borderId="16" xfId="0" applyNumberFormat="1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2" fontId="18" fillId="3" borderId="35" xfId="0" applyNumberFormat="1" applyFont="1" applyFill="1" applyBorder="1" applyAlignment="1">
      <alignment horizontal="center"/>
    </xf>
    <xf numFmtId="2" fontId="18" fillId="3" borderId="36" xfId="0" applyNumberFormat="1" applyFont="1" applyFill="1" applyBorder="1" applyAlignment="1">
      <alignment horizontal="center"/>
    </xf>
    <xf numFmtId="164" fontId="29" fillId="3" borderId="16" xfId="0" applyNumberFormat="1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/>
    </xf>
    <xf numFmtId="0" fontId="18" fillId="3" borderId="16" xfId="0" applyFont="1" applyFill="1" applyBorder="1" applyAlignment="1">
      <alignment vertical="center"/>
    </xf>
    <xf numFmtId="2" fontId="18" fillId="3" borderId="16" xfId="0" applyNumberFormat="1" applyFont="1" applyFill="1" applyBorder="1" applyAlignment="1">
      <alignment horizontal="center" vertical="center"/>
    </xf>
    <xf numFmtId="2" fontId="18" fillId="3" borderId="16" xfId="0" applyNumberFormat="1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2" fontId="18" fillId="3" borderId="35" xfId="0" applyNumberFormat="1" applyFont="1" applyFill="1" applyBorder="1" applyAlignment="1">
      <alignment horizontal="center" vertical="center"/>
    </xf>
    <xf numFmtId="2" fontId="18" fillId="3" borderId="31" xfId="0" applyNumberFormat="1" applyFont="1" applyFill="1" applyBorder="1" applyAlignment="1">
      <alignment horizontal="center" vertical="center"/>
    </xf>
    <xf numFmtId="2" fontId="18" fillId="3" borderId="36" xfId="0" applyNumberFormat="1" applyFont="1" applyFill="1" applyBorder="1" applyAlignment="1">
      <alignment horizontal="center" vertical="center"/>
    </xf>
    <xf numFmtId="2" fontId="18" fillId="3" borderId="37" xfId="0" applyNumberFormat="1" applyFont="1" applyFill="1" applyBorder="1" applyAlignment="1">
      <alignment horizontal="center"/>
    </xf>
    <xf numFmtId="2" fontId="18" fillId="3" borderId="38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4" fontId="41" fillId="2" borderId="16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2" fontId="42" fillId="2" borderId="16" xfId="0" applyNumberFormat="1" applyFont="1" applyFill="1" applyBorder="1" applyAlignment="1">
      <alignment horizontal="center"/>
    </xf>
    <xf numFmtId="2" fontId="18" fillId="2" borderId="39" xfId="0" applyNumberFormat="1" applyFont="1" applyFill="1" applyBorder="1" applyAlignment="1">
      <alignment horizontal="center"/>
    </xf>
    <xf numFmtId="2" fontId="18" fillId="2" borderId="40" xfId="0" applyNumberFormat="1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4" fontId="41" fillId="3" borderId="0" xfId="0" applyNumberFormat="1" applyFont="1" applyFill="1" applyAlignment="1">
      <alignment horizontal="center"/>
    </xf>
    <xf numFmtId="0" fontId="41" fillId="3" borderId="0" xfId="0" applyFont="1" applyFill="1" applyAlignment="1">
      <alignment horizontal="center"/>
    </xf>
    <xf numFmtId="2" fontId="42" fillId="3" borderId="0" xfId="0" applyNumberFormat="1" applyFont="1" applyFill="1" applyAlignment="1">
      <alignment horizontal="center"/>
    </xf>
    <xf numFmtId="2" fontId="18" fillId="3" borderId="41" xfId="0" applyNumberFormat="1" applyFont="1" applyFill="1" applyBorder="1" applyAlignment="1">
      <alignment horizontal="center"/>
    </xf>
    <xf numFmtId="2" fontId="29" fillId="3" borderId="0" xfId="0" applyNumberFormat="1" applyFont="1" applyFill="1" applyAlignment="1">
      <alignment horizontal="center"/>
    </xf>
    <xf numFmtId="0" fontId="14" fillId="8" borderId="2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wrapText="1"/>
    </xf>
    <xf numFmtId="0" fontId="14" fillId="8" borderId="4" xfId="0" applyFont="1" applyFill="1" applyBorder="1" applyAlignment="1">
      <alignment horizontal="center" wrapText="1"/>
    </xf>
    <xf numFmtId="4" fontId="1" fillId="8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  <xf numFmtId="0" fontId="44" fillId="3" borderId="42" xfId="0" applyFont="1" applyFill="1" applyBorder="1" applyAlignment="1">
      <alignment horizontal="center" vertical="center"/>
    </xf>
    <xf numFmtId="0" fontId="44" fillId="3" borderId="43" xfId="0" applyFont="1" applyFill="1" applyBorder="1" applyAlignment="1">
      <alignment horizontal="center" vertical="center"/>
    </xf>
    <xf numFmtId="0" fontId="44" fillId="3" borderId="44" xfId="0" applyFont="1" applyFill="1" applyBorder="1" applyAlignment="1">
      <alignment horizontal="center" vertical="center"/>
    </xf>
    <xf numFmtId="2" fontId="45" fillId="3" borderId="0" xfId="0" applyNumberFormat="1" applyFont="1" applyFill="1" applyAlignment="1">
      <alignment horizontal="center"/>
    </xf>
    <xf numFmtId="0" fontId="35" fillId="4" borderId="42" xfId="0" applyFont="1" applyFill="1" applyBorder="1" applyAlignment="1">
      <alignment horizontal="left"/>
    </xf>
    <xf numFmtId="0" fontId="35" fillId="4" borderId="43" xfId="0" applyFont="1" applyFill="1" applyBorder="1" applyAlignment="1">
      <alignment horizontal="left"/>
    </xf>
    <xf numFmtId="0" fontId="35" fillId="4" borderId="44" xfId="0" applyFont="1" applyFill="1" applyBorder="1" applyAlignment="1">
      <alignment horizontal="left"/>
    </xf>
    <xf numFmtId="2" fontId="35" fillId="4" borderId="43" xfId="0" applyNumberFormat="1" applyFont="1" applyFill="1" applyBorder="1" applyAlignment="1">
      <alignment horizontal="center" wrapText="1"/>
    </xf>
    <xf numFmtId="4" fontId="46" fillId="4" borderId="42" xfId="0" applyNumberFormat="1" applyFont="1" applyFill="1" applyBorder="1" applyAlignment="1">
      <alignment horizontal="center"/>
    </xf>
    <xf numFmtId="4" fontId="46" fillId="4" borderId="44" xfId="0" applyNumberFormat="1" applyFont="1" applyFill="1" applyBorder="1" applyAlignment="1">
      <alignment horizontal="center"/>
    </xf>
    <xf numFmtId="0" fontId="47" fillId="4" borderId="42" xfId="0" applyFont="1" applyFill="1" applyBorder="1" applyAlignment="1">
      <alignment horizontal="left"/>
    </xf>
    <xf numFmtId="0" fontId="47" fillId="4" borderId="43" xfId="0" applyFont="1" applyFill="1" applyBorder="1" applyAlignment="1">
      <alignment horizontal="left"/>
    </xf>
    <xf numFmtId="0" fontId="47" fillId="4" borderId="44" xfId="0" applyFont="1" applyFill="1" applyBorder="1" applyAlignment="1">
      <alignment horizontal="left"/>
    </xf>
    <xf numFmtId="2" fontId="47" fillId="4" borderId="43" xfId="0" applyNumberFormat="1" applyFont="1" applyFill="1" applyBorder="1" applyAlignment="1">
      <alignment horizontal="center" wrapText="1"/>
    </xf>
    <xf numFmtId="2" fontId="48" fillId="3" borderId="0" xfId="0" applyNumberFormat="1" applyFont="1" applyFill="1" applyAlignment="1">
      <alignment horizontal="center"/>
    </xf>
    <xf numFmtId="0" fontId="47" fillId="4" borderId="45" xfId="0" applyFont="1" applyFill="1" applyBorder="1" applyAlignment="1">
      <alignment horizontal="left"/>
    </xf>
    <xf numFmtId="0" fontId="47" fillId="4" borderId="46" xfId="0" applyFont="1" applyFill="1" applyBorder="1" applyAlignment="1">
      <alignment horizontal="left"/>
    </xf>
    <xf numFmtId="0" fontId="47" fillId="4" borderId="47" xfId="0" applyFont="1" applyFill="1" applyBorder="1" applyAlignment="1">
      <alignment horizontal="left"/>
    </xf>
    <xf numFmtId="2" fontId="47" fillId="4" borderId="48" xfId="0" applyNumberFormat="1" applyFont="1" applyFill="1" applyBorder="1" applyAlignment="1">
      <alignment horizontal="center" wrapText="1"/>
    </xf>
    <xf numFmtId="4" fontId="49" fillId="4" borderId="49" xfId="0" applyNumberFormat="1" applyFont="1" applyFill="1" applyBorder="1" applyAlignment="1">
      <alignment horizontal="center"/>
    </xf>
    <xf numFmtId="0" fontId="49" fillId="4" borderId="50" xfId="0" applyFont="1" applyFill="1" applyBorder="1" applyAlignment="1">
      <alignment horizontal="center"/>
    </xf>
    <xf numFmtId="0" fontId="50" fillId="3" borderId="16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left"/>
    </xf>
    <xf numFmtId="2" fontId="22" fillId="3" borderId="16" xfId="0" applyNumberFormat="1" applyFont="1" applyFill="1" applyBorder="1" applyAlignment="1">
      <alignment horizontal="center" wrapText="1"/>
    </xf>
    <xf numFmtId="4" fontId="31" fillId="3" borderId="16" xfId="0" applyNumberFormat="1" applyFont="1" applyFill="1" applyBorder="1" applyAlignment="1">
      <alignment horizontal="center"/>
    </xf>
    <xf numFmtId="0" fontId="22" fillId="3" borderId="35" xfId="0" applyFont="1" applyFill="1" applyBorder="1" applyAlignment="1">
      <alignment horizontal="left"/>
    </xf>
    <xf numFmtId="0" fontId="22" fillId="3" borderId="31" xfId="0" applyFont="1" applyFill="1" applyBorder="1" applyAlignment="1">
      <alignment horizontal="left"/>
    </xf>
    <xf numFmtId="0" fontId="22" fillId="3" borderId="36" xfId="0" applyFont="1" applyFill="1" applyBorder="1" applyAlignment="1">
      <alignment horizontal="left"/>
    </xf>
    <xf numFmtId="4" fontId="31" fillId="3" borderId="35" xfId="0" applyNumberFormat="1" applyFont="1" applyFill="1" applyBorder="1" applyAlignment="1">
      <alignment horizontal="center"/>
    </xf>
    <xf numFmtId="4" fontId="31" fillId="3" borderId="36" xfId="0" applyNumberFormat="1" applyFont="1" applyFill="1" applyBorder="1" applyAlignment="1">
      <alignment horizontal="center"/>
    </xf>
    <xf numFmtId="164" fontId="31" fillId="3" borderId="16" xfId="0" applyNumberFormat="1" applyFont="1" applyFill="1" applyBorder="1" applyAlignment="1">
      <alignment horizontal="center"/>
    </xf>
    <xf numFmtId="0" fontId="51" fillId="4" borderId="51" xfId="0" applyFont="1" applyFill="1" applyBorder="1" applyAlignment="1">
      <alignment horizontal="left"/>
    </xf>
    <xf numFmtId="0" fontId="51" fillId="4" borderId="52" xfId="0" applyFont="1" applyFill="1" applyBorder="1" applyAlignment="1">
      <alignment horizontal="left"/>
    </xf>
    <xf numFmtId="0" fontId="51" fillId="4" borderId="53" xfId="0" applyFont="1" applyFill="1" applyBorder="1" applyAlignment="1">
      <alignment horizontal="left"/>
    </xf>
    <xf numFmtId="2" fontId="51" fillId="4" borderId="54" xfId="0" applyNumberFormat="1" applyFont="1" applyFill="1" applyBorder="1" applyAlignment="1">
      <alignment horizontal="center" wrapText="1"/>
    </xf>
    <xf numFmtId="4" fontId="46" fillId="4" borderId="55" xfId="0" applyNumberFormat="1" applyFont="1" applyFill="1" applyBorder="1" applyAlignment="1">
      <alignment horizontal="center"/>
    </xf>
    <xf numFmtId="4" fontId="46" fillId="4" borderId="56" xfId="0" applyNumberFormat="1" applyFont="1" applyFill="1" applyBorder="1" applyAlignment="1">
      <alignment horizontal="center"/>
    </xf>
    <xf numFmtId="0" fontId="47" fillId="4" borderId="49" xfId="0" applyFont="1" applyFill="1" applyBorder="1" applyAlignment="1">
      <alignment horizontal="left"/>
    </xf>
    <xf numFmtId="0" fontId="47" fillId="4" borderId="48" xfId="0" applyFont="1" applyFill="1" applyBorder="1" applyAlignment="1">
      <alignment horizontal="left"/>
    </xf>
    <xf numFmtId="0" fontId="47" fillId="4" borderId="50" xfId="0" applyFont="1" applyFill="1" applyBorder="1" applyAlignment="1">
      <alignment horizontal="left"/>
    </xf>
    <xf numFmtId="2" fontId="47" fillId="4" borderId="0" xfId="0" applyNumberFormat="1" applyFont="1" applyFill="1" applyAlignment="1">
      <alignment horizontal="center" wrapText="1"/>
    </xf>
    <xf numFmtId="4" fontId="46" fillId="4" borderId="57" xfId="0" applyNumberFormat="1" applyFont="1" applyFill="1" applyBorder="1" applyAlignment="1">
      <alignment horizontal="center"/>
    </xf>
    <xf numFmtId="4" fontId="46" fillId="4" borderId="58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4" fontId="31" fillId="3" borderId="1" xfId="0" applyNumberFormat="1" applyFont="1" applyFill="1" applyBorder="1" applyAlignment="1">
      <alignment horizontal="center"/>
    </xf>
    <xf numFmtId="0" fontId="3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2" fontId="31" fillId="3" borderId="0" xfId="0" applyNumberFormat="1" applyFont="1" applyFill="1" applyAlignment="1">
      <alignment horizontal="center"/>
    </xf>
    <xf numFmtId="2" fontId="31" fillId="3" borderId="0" xfId="0" applyNumberFormat="1" applyFont="1" applyFill="1" applyAlignment="1">
      <alignment horizontal="center"/>
    </xf>
    <xf numFmtId="4" fontId="31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4" fontId="18" fillId="3" borderId="0" xfId="0" applyNumberFormat="1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3" fontId="29" fillId="3" borderId="0" xfId="0" applyNumberFormat="1" applyFont="1" applyFill="1" applyAlignment="1">
      <alignment horizontal="center"/>
    </xf>
    <xf numFmtId="3" fontId="29" fillId="3" borderId="0" xfId="0" applyNumberFormat="1" applyFont="1" applyFill="1" applyAlignment="1">
      <alignment horizontal="center"/>
    </xf>
    <xf numFmtId="4" fontId="29" fillId="3" borderId="0" xfId="0" applyNumberFormat="1" applyFont="1" applyFill="1" applyAlignment="1">
      <alignment horizontal="center"/>
    </xf>
    <xf numFmtId="164" fontId="29" fillId="3" borderId="0" xfId="0" applyNumberFormat="1" applyFont="1" applyFill="1" applyAlignment="1">
      <alignment horizontal="center"/>
    </xf>
    <xf numFmtId="164" fontId="29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left"/>
    </xf>
    <xf numFmtId="2" fontId="22" fillId="3" borderId="0" xfId="0" applyNumberFormat="1" applyFont="1" applyFill="1" applyAlignment="1">
      <alignment horizontal="center"/>
    </xf>
    <xf numFmtId="164" fontId="22" fillId="3" borderId="0" xfId="0" applyNumberFormat="1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52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" fontId="5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5" fillId="3" borderId="0" xfId="0" applyFont="1" applyFill="1" applyAlignment="1">
      <alignment horizontal="left"/>
    </xf>
    <xf numFmtId="4" fontId="46" fillId="3" borderId="0" xfId="0" applyNumberFormat="1" applyFont="1" applyFill="1" applyAlignment="1">
      <alignment horizontal="center"/>
    </xf>
    <xf numFmtId="0" fontId="47" fillId="3" borderId="0" xfId="0" applyFont="1" applyFill="1" applyAlignment="1">
      <alignment horizontal="left"/>
    </xf>
    <xf numFmtId="0" fontId="47" fillId="3" borderId="0" xfId="0" applyFont="1" applyFill="1" applyAlignment="1">
      <alignment horizontal="center"/>
    </xf>
    <xf numFmtId="0" fontId="50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4" fontId="22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39" fillId="3" borderId="0" xfId="0" applyFont="1" applyFill="1" applyAlignment="1">
      <alignment horizontal="center"/>
    </xf>
    <xf numFmtId="0" fontId="4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3367FBE9-8ACC-4B90-8DF9-5BCDF3FBC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E17A-73A8-4BFF-9502-531BB7AB1335}">
  <sheetPr>
    <tabColor rgb="FF00B050"/>
  </sheetPr>
  <dimension ref="B2:AY123"/>
  <sheetViews>
    <sheetView tabSelected="1" topLeftCell="A17" workbookViewId="0">
      <selection activeCell="Q38" sqref="Q38:S38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13" customWidth="1"/>
    <col min="18" max="18" width="2.5703125" style="413" customWidth="1"/>
    <col min="19" max="19" width="9.140625" style="413"/>
    <col min="20" max="20" width="7.5703125" style="413" customWidth="1"/>
    <col min="21" max="22" width="9.140625" style="413"/>
    <col min="23" max="23" width="8.7109375" style="413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10"/>
      <c r="C7" s="11" t="s">
        <v>2</v>
      </c>
      <c r="D7" s="11"/>
      <c r="E7" s="11"/>
      <c r="F7" s="12">
        <v>43831</v>
      </c>
      <c r="G7" s="13"/>
      <c r="H7" s="12">
        <v>43890</v>
      </c>
      <c r="I7" s="13"/>
      <c r="J7" s="13"/>
      <c r="K7" s="13"/>
      <c r="L7" s="14" t="s">
        <v>3</v>
      </c>
      <c r="M7" s="15" t="s">
        <v>4</v>
      </c>
      <c r="N7" s="16"/>
      <c r="O7" s="16"/>
      <c r="P7" s="16"/>
      <c r="Q7" s="16"/>
      <c r="R7" s="16"/>
      <c r="S7" s="17"/>
      <c r="T7" s="18"/>
      <c r="U7" s="18" t="s">
        <v>5</v>
      </c>
      <c r="V7" s="19"/>
      <c r="W7" s="20"/>
    </row>
    <row r="8" spans="2:23" x14ac:dyDescent="0.25">
      <c r="B8" s="21"/>
      <c r="C8" s="22"/>
      <c r="D8" s="22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9"/>
      <c r="U8" s="20"/>
      <c r="V8" s="20"/>
      <c r="W8" s="20"/>
    </row>
    <row r="9" spans="2:23" x14ac:dyDescent="0.25">
      <c r="B9" s="26" t="s">
        <v>6</v>
      </c>
      <c r="C9" s="26"/>
      <c r="D9" s="26"/>
      <c r="E9" s="26"/>
      <c r="F9" s="26"/>
      <c r="G9" s="27">
        <f>G10+G11</f>
        <v>2639.1000000000004</v>
      </c>
      <c r="H9" s="28"/>
      <c r="I9" s="29" t="s">
        <v>7</v>
      </c>
      <c r="J9" s="29"/>
      <c r="K9" s="29"/>
      <c r="L9" s="30">
        <v>6</v>
      </c>
      <c r="M9" s="28"/>
      <c r="N9" s="31" t="s">
        <v>8</v>
      </c>
      <c r="O9" s="31"/>
      <c r="P9" s="31"/>
      <c r="Q9" s="32">
        <v>1995</v>
      </c>
      <c r="R9" s="19"/>
      <c r="S9" s="31" t="s">
        <v>9</v>
      </c>
      <c r="T9" s="31"/>
      <c r="U9" s="31"/>
      <c r="V9" s="31"/>
      <c r="W9" s="31"/>
    </row>
    <row r="10" spans="2:23" x14ac:dyDescent="0.25">
      <c r="B10" s="26" t="s">
        <v>10</v>
      </c>
      <c r="C10" s="26"/>
      <c r="D10" s="26"/>
      <c r="E10" s="26"/>
      <c r="F10" s="26"/>
      <c r="G10" s="27">
        <v>2099.3000000000002</v>
      </c>
      <c r="H10" s="28"/>
      <c r="I10" s="31" t="s">
        <v>11</v>
      </c>
      <c r="J10" s="31"/>
      <c r="K10" s="31"/>
      <c r="L10" s="30">
        <v>2</v>
      </c>
      <c r="M10" s="21"/>
      <c r="N10" s="33" t="s">
        <v>12</v>
      </c>
      <c r="O10" s="33"/>
      <c r="P10" s="34" t="s">
        <v>13</v>
      </c>
      <c r="Q10" s="34"/>
      <c r="R10" s="19"/>
      <c r="S10" s="35" t="s">
        <v>14</v>
      </c>
      <c r="T10" s="35"/>
      <c r="U10" s="35"/>
      <c r="V10" s="35"/>
      <c r="W10" s="35"/>
    </row>
    <row r="11" spans="2:23" x14ac:dyDescent="0.25">
      <c r="B11" s="26" t="s">
        <v>15</v>
      </c>
      <c r="C11" s="26"/>
      <c r="D11" s="26"/>
      <c r="E11" s="26"/>
      <c r="F11" s="26"/>
      <c r="G11" s="36">
        <v>539.79999999999995</v>
      </c>
      <c r="H11" s="28"/>
      <c r="I11" s="31" t="s">
        <v>16</v>
      </c>
      <c r="J11" s="31"/>
      <c r="K11" s="31"/>
      <c r="L11" s="37">
        <v>0</v>
      </c>
      <c r="M11" s="21"/>
      <c r="N11" s="31" t="s">
        <v>17</v>
      </c>
      <c r="O11" s="31"/>
      <c r="P11" s="31"/>
      <c r="Q11" s="38">
        <v>830</v>
      </c>
      <c r="R11" s="19"/>
      <c r="S11" s="35"/>
      <c r="T11" s="35"/>
      <c r="U11" s="35"/>
      <c r="V11" s="35"/>
      <c r="W11" s="35"/>
    </row>
    <row r="12" spans="2:23" x14ac:dyDescent="0.25">
      <c r="B12" s="26" t="s">
        <v>18</v>
      </c>
      <c r="C12" s="26"/>
      <c r="D12" s="26"/>
      <c r="E12" s="26"/>
      <c r="F12" s="26"/>
      <c r="G12" s="36">
        <v>638</v>
      </c>
      <c r="H12" s="28"/>
      <c r="I12" s="31" t="s">
        <v>19</v>
      </c>
      <c r="J12" s="31"/>
      <c r="K12" s="31"/>
      <c r="L12" s="37">
        <v>24</v>
      </c>
      <c r="M12" s="28"/>
      <c r="N12" s="29" t="s">
        <v>20</v>
      </c>
      <c r="O12" s="29"/>
      <c r="P12" s="29"/>
      <c r="Q12" s="39" t="s">
        <v>21</v>
      </c>
      <c r="R12" s="25"/>
      <c r="S12" s="35"/>
      <c r="T12" s="35"/>
      <c r="U12" s="35"/>
      <c r="V12" s="35"/>
      <c r="W12" s="35"/>
    </row>
    <row r="13" spans="2:23" x14ac:dyDescent="0.25">
      <c r="B13" s="26" t="s">
        <v>22</v>
      </c>
      <c r="C13" s="26"/>
      <c r="D13" s="26"/>
      <c r="E13" s="26"/>
      <c r="F13" s="26"/>
      <c r="G13" s="36">
        <v>815</v>
      </c>
      <c r="H13" s="28"/>
      <c r="I13" s="31" t="s">
        <v>23</v>
      </c>
      <c r="J13" s="31"/>
      <c r="K13" s="31"/>
      <c r="L13" s="40">
        <v>31</v>
      </c>
      <c r="M13" s="28"/>
      <c r="N13" s="29"/>
      <c r="O13" s="29"/>
      <c r="P13" s="29"/>
      <c r="Q13" s="41"/>
      <c r="R13" s="25"/>
      <c r="S13" s="31" t="s">
        <v>24</v>
      </c>
      <c r="T13" s="31"/>
      <c r="U13" s="31"/>
      <c r="V13" s="42" t="s">
        <v>25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9"/>
      <c r="U14" s="47"/>
      <c r="V14" s="47"/>
      <c r="W14" s="4"/>
    </row>
    <row r="15" spans="2:23" x14ac:dyDescent="0.25">
      <c r="B15" s="48" t="s">
        <v>26</v>
      </c>
      <c r="C15" s="48"/>
      <c r="D15" s="48"/>
      <c r="E15" s="48"/>
      <c r="F15" s="48"/>
      <c r="G15" s="48"/>
      <c r="H15" s="49">
        <v>12.95</v>
      </c>
      <c r="I15" s="50"/>
      <c r="J15" s="1"/>
      <c r="K15" s="1"/>
      <c r="L15" s="1"/>
      <c r="M15" s="1"/>
      <c r="N15" s="1"/>
      <c r="O15" s="1"/>
      <c r="P15" s="1"/>
      <c r="Q15" s="46"/>
      <c r="R15" s="46"/>
      <c r="S15" s="46"/>
      <c r="T15" s="9"/>
      <c r="U15" s="46"/>
      <c r="V15" s="46"/>
      <c r="W15" s="4"/>
    </row>
    <row r="16" spans="2:23" x14ac:dyDescent="0.25">
      <c r="B16" s="8"/>
      <c r="C16" s="2"/>
      <c r="D16" s="2"/>
      <c r="E16" s="2"/>
      <c r="F16" s="2"/>
      <c r="G16" s="2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9"/>
      <c r="U16" s="46"/>
      <c r="V16" s="46"/>
      <c r="W16" s="4"/>
    </row>
    <row r="17" spans="2:23" x14ac:dyDescent="0.25">
      <c r="B17" s="53" t="s">
        <v>27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-228556.47</v>
      </c>
      <c r="Q17" s="55"/>
      <c r="R17" s="55"/>
      <c r="S17" s="56"/>
      <c r="T17" s="57"/>
      <c r="U17" s="46"/>
      <c r="V17" s="46"/>
      <c r="W17" s="4"/>
    </row>
    <row r="18" spans="2:23" x14ac:dyDescent="0.25">
      <c r="B18" s="58" t="s">
        <v>28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60"/>
      <c r="R18" s="60"/>
      <c r="S18" s="61"/>
      <c r="T18" s="57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7" customHeight="1" x14ac:dyDescent="0.25">
      <c r="B20" s="62" t="s">
        <v>29</v>
      </c>
      <c r="C20" s="62"/>
      <c r="D20" s="62"/>
      <c r="E20" s="62"/>
      <c r="F20" s="62"/>
      <c r="G20" s="62"/>
      <c r="H20" s="62"/>
      <c r="I20" s="62"/>
      <c r="J20" s="63" t="s">
        <v>30</v>
      </c>
      <c r="K20" s="63"/>
      <c r="L20" s="63" t="s">
        <v>31</v>
      </c>
      <c r="M20" s="63"/>
      <c r="N20" s="63"/>
      <c r="O20" s="64" t="s">
        <v>32</v>
      </c>
      <c r="P20" s="65"/>
      <c r="Q20" s="66" t="s">
        <v>33</v>
      </c>
      <c r="R20" s="67"/>
      <c r="S20" s="68"/>
      <c r="T20" s="69"/>
      <c r="U20" s="4"/>
      <c r="V20" s="4"/>
      <c r="W20" s="4"/>
    </row>
    <row r="21" spans="2:23" x14ac:dyDescent="0.25">
      <c r="B21" s="70" t="s">
        <v>34</v>
      </c>
      <c r="C21" s="70"/>
      <c r="D21" s="70"/>
      <c r="E21" s="70"/>
      <c r="F21" s="70"/>
      <c r="G21" s="70"/>
      <c r="H21" s="70"/>
      <c r="I21" s="70"/>
      <c r="J21" s="71">
        <v>0</v>
      </c>
      <c r="K21" s="71"/>
      <c r="L21" s="72">
        <f>L22</f>
        <v>59746.080000000002</v>
      </c>
      <c r="M21" s="72"/>
      <c r="N21" s="72"/>
      <c r="O21" s="73">
        <f>O22</f>
        <v>104146.78</v>
      </c>
      <c r="P21" s="73"/>
      <c r="Q21" s="74">
        <f>Q22</f>
        <v>19666.64</v>
      </c>
      <c r="R21" s="75"/>
      <c r="S21" s="76"/>
      <c r="T21" s="77"/>
      <c r="U21" s="78"/>
      <c r="V21" s="78"/>
      <c r="W21" s="78"/>
    </row>
    <row r="22" spans="2:23" x14ac:dyDescent="0.25">
      <c r="B22" s="79" t="s">
        <v>34</v>
      </c>
      <c r="C22" s="79"/>
      <c r="D22" s="79"/>
      <c r="E22" s="79"/>
      <c r="F22" s="79"/>
      <c r="G22" s="79"/>
      <c r="H22" s="79"/>
      <c r="I22" s="79"/>
      <c r="J22" s="80">
        <v>64067.34</v>
      </c>
      <c r="K22" s="80"/>
      <c r="L22" s="81">
        <v>59746.080000000002</v>
      </c>
      <c r="M22" s="81"/>
      <c r="N22" s="81"/>
      <c r="O22" s="82">
        <v>104146.78</v>
      </c>
      <c r="P22" s="82"/>
      <c r="Q22" s="83">
        <f>J22+L22-O22</f>
        <v>19666.64</v>
      </c>
      <c r="R22" s="84"/>
      <c r="S22" s="85"/>
      <c r="T22" s="86"/>
      <c r="U22" s="20"/>
      <c r="V22" s="20"/>
      <c r="W22" s="20"/>
    </row>
    <row r="23" spans="2:23" s="88" customFormat="1" x14ac:dyDescent="0.25">
      <c r="B23" s="70" t="s">
        <v>35</v>
      </c>
      <c r="C23" s="70"/>
      <c r="D23" s="70"/>
      <c r="E23" s="70"/>
      <c r="F23" s="70"/>
      <c r="G23" s="70"/>
      <c r="H23" s="70"/>
      <c r="I23" s="70"/>
      <c r="J23" s="71">
        <v>0</v>
      </c>
      <c r="K23" s="71"/>
      <c r="L23" s="72">
        <v>5374.2</v>
      </c>
      <c r="M23" s="72"/>
      <c r="N23" s="72"/>
      <c r="O23" s="73">
        <v>5374.2</v>
      </c>
      <c r="P23" s="73"/>
      <c r="Q23" s="74">
        <f>J23+L23-O23</f>
        <v>0</v>
      </c>
      <c r="R23" s="75"/>
      <c r="S23" s="76"/>
      <c r="T23" s="87"/>
      <c r="U23" s="78"/>
      <c r="V23" s="78"/>
      <c r="W23" s="78"/>
    </row>
    <row r="24" spans="2:23" x14ac:dyDescent="0.25">
      <c r="B24" s="89" t="s">
        <v>36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>
        <f>P17+O21</f>
        <v>-124409.69</v>
      </c>
      <c r="P24" s="91"/>
      <c r="Q24" s="91"/>
      <c r="R24" s="91"/>
      <c r="S24" s="92"/>
      <c r="T24" s="93"/>
      <c r="U24" s="20"/>
      <c r="V24" s="20"/>
      <c r="W24" s="20"/>
    </row>
    <row r="25" spans="2:23" x14ac:dyDescent="0.25">
      <c r="B25" s="22"/>
      <c r="C25" s="94" t="s">
        <v>37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20"/>
      <c r="R25" s="20"/>
      <c r="S25" s="20"/>
      <c r="T25" s="20"/>
      <c r="U25" s="20"/>
      <c r="V25" s="20"/>
      <c r="W25" s="20"/>
    </row>
    <row r="26" spans="2:23" x14ac:dyDescent="0.25">
      <c r="B26" s="95" t="s">
        <v>38</v>
      </c>
      <c r="C26" s="96"/>
      <c r="D26" s="96"/>
      <c r="E26" s="96"/>
      <c r="F26" s="96"/>
      <c r="G26" s="96"/>
      <c r="H26" s="96"/>
      <c r="I26" s="97"/>
      <c r="J26" s="98">
        <v>0</v>
      </c>
      <c r="K26" s="98"/>
      <c r="L26" s="99">
        <v>0</v>
      </c>
      <c r="M26" s="99"/>
      <c r="N26" s="99"/>
      <c r="O26" s="100">
        <v>0</v>
      </c>
      <c r="P26" s="100"/>
      <c r="Q26" s="101">
        <f>J26+L26-O26</f>
        <v>0</v>
      </c>
      <c r="R26" s="102"/>
      <c r="S26" s="103"/>
      <c r="T26" s="104"/>
      <c r="U26" s="105"/>
      <c r="V26" s="105"/>
      <c r="W26" s="105"/>
    </row>
    <row r="27" spans="2:23" x14ac:dyDescent="0.25">
      <c r="B27" s="95" t="s">
        <v>39</v>
      </c>
      <c r="C27" s="96"/>
      <c r="D27" s="96"/>
      <c r="E27" s="96"/>
      <c r="F27" s="96"/>
      <c r="G27" s="96"/>
      <c r="H27" s="96"/>
      <c r="I27" s="97"/>
      <c r="J27" s="98">
        <v>5515.61</v>
      </c>
      <c r="K27" s="98"/>
      <c r="L27" s="99">
        <v>1820</v>
      </c>
      <c r="M27" s="99"/>
      <c r="N27" s="99"/>
      <c r="O27" s="100">
        <v>3202.75</v>
      </c>
      <c r="P27" s="100"/>
      <c r="Q27" s="101">
        <f t="shared" ref="Q27:Q37" si="0">J27+L27-O27</f>
        <v>4132.8599999999997</v>
      </c>
      <c r="R27" s="102"/>
      <c r="S27" s="103"/>
      <c r="T27" s="104"/>
      <c r="U27" s="105"/>
      <c r="V27" s="105"/>
      <c r="W27" s="105"/>
    </row>
    <row r="28" spans="2:23" x14ac:dyDescent="0.25">
      <c r="B28" s="95" t="s">
        <v>40</v>
      </c>
      <c r="C28" s="96"/>
      <c r="D28" s="96"/>
      <c r="E28" s="96"/>
      <c r="F28" s="96"/>
      <c r="G28" s="96"/>
      <c r="H28" s="96"/>
      <c r="I28" s="97"/>
      <c r="J28" s="106">
        <v>0</v>
      </c>
      <c r="K28" s="106"/>
      <c r="L28" s="99">
        <v>0</v>
      </c>
      <c r="M28" s="99"/>
      <c r="N28" s="99"/>
      <c r="O28" s="100">
        <v>0</v>
      </c>
      <c r="P28" s="100"/>
      <c r="Q28" s="101">
        <f t="shared" si="0"/>
        <v>0</v>
      </c>
      <c r="R28" s="102"/>
      <c r="S28" s="103"/>
      <c r="T28" s="86"/>
      <c r="U28" s="105"/>
      <c r="V28" s="105"/>
      <c r="W28" s="105"/>
    </row>
    <row r="29" spans="2:23" x14ac:dyDescent="0.25">
      <c r="B29" s="95" t="s">
        <v>41</v>
      </c>
      <c r="C29" s="96"/>
      <c r="D29" s="96"/>
      <c r="E29" s="96"/>
      <c r="F29" s="96"/>
      <c r="G29" s="96"/>
      <c r="H29" s="96"/>
      <c r="I29" s="97"/>
      <c r="J29" s="106">
        <v>0</v>
      </c>
      <c r="K29" s="106"/>
      <c r="L29" s="99">
        <v>0</v>
      </c>
      <c r="M29" s="99"/>
      <c r="N29" s="99"/>
      <c r="O29" s="100">
        <v>0</v>
      </c>
      <c r="P29" s="100"/>
      <c r="Q29" s="101">
        <f t="shared" si="0"/>
        <v>0</v>
      </c>
      <c r="R29" s="102"/>
      <c r="S29" s="103"/>
      <c r="T29" s="86"/>
      <c r="U29" s="105"/>
      <c r="V29" s="105"/>
      <c r="W29" s="105"/>
    </row>
    <row r="30" spans="2:23" x14ac:dyDescent="0.25">
      <c r="B30" s="95" t="s">
        <v>42</v>
      </c>
      <c r="C30" s="96"/>
      <c r="D30" s="96"/>
      <c r="E30" s="96"/>
      <c r="F30" s="96"/>
      <c r="G30" s="96"/>
      <c r="H30" s="96"/>
      <c r="I30" s="97"/>
      <c r="J30" s="83">
        <v>0</v>
      </c>
      <c r="K30" s="85"/>
      <c r="L30" s="98">
        <v>0</v>
      </c>
      <c r="M30" s="107"/>
      <c r="N30" s="108"/>
      <c r="O30" s="101">
        <v>0</v>
      </c>
      <c r="P30" s="103"/>
      <c r="Q30" s="101">
        <f>J30+L30-O30</f>
        <v>0</v>
      </c>
      <c r="R30" s="102"/>
      <c r="S30" s="103"/>
      <c r="T30" s="86"/>
      <c r="U30" s="105"/>
      <c r="V30" s="105"/>
      <c r="W30" s="105"/>
    </row>
    <row r="31" spans="2:23" x14ac:dyDescent="0.25">
      <c r="B31" s="109" t="s">
        <v>43</v>
      </c>
      <c r="C31" s="110"/>
      <c r="D31" s="110"/>
      <c r="E31" s="110"/>
      <c r="F31" s="110"/>
      <c r="G31" s="110"/>
      <c r="H31" s="110"/>
      <c r="I31" s="111"/>
      <c r="J31" s="83">
        <v>6614.23</v>
      </c>
      <c r="K31" s="85"/>
      <c r="L31" s="98">
        <v>1204.9100000000001</v>
      </c>
      <c r="M31" s="107"/>
      <c r="N31" s="108"/>
      <c r="O31" s="101">
        <v>0</v>
      </c>
      <c r="P31" s="103"/>
      <c r="Q31" s="101">
        <f>J31+L31-O31</f>
        <v>7819.1399999999994</v>
      </c>
      <c r="R31" s="102"/>
      <c r="S31" s="103"/>
      <c r="T31" s="86"/>
      <c r="U31" s="105"/>
      <c r="V31" s="105"/>
      <c r="W31" s="105"/>
    </row>
    <row r="32" spans="2:23" x14ac:dyDescent="0.25">
      <c r="B32" s="95" t="s">
        <v>44</v>
      </c>
      <c r="C32" s="96"/>
      <c r="D32" s="96"/>
      <c r="E32" s="96"/>
      <c r="F32" s="96"/>
      <c r="G32" s="96"/>
      <c r="H32" s="96"/>
      <c r="I32" s="97"/>
      <c r="J32" s="83">
        <v>9588.75</v>
      </c>
      <c r="K32" s="85"/>
      <c r="L32" s="98">
        <v>1578.3</v>
      </c>
      <c r="M32" s="107"/>
      <c r="N32" s="108"/>
      <c r="O32" s="101">
        <v>2.31</v>
      </c>
      <c r="P32" s="103"/>
      <c r="Q32" s="101">
        <f>J32+L32-O32</f>
        <v>11164.74</v>
      </c>
      <c r="R32" s="102"/>
      <c r="S32" s="103"/>
      <c r="T32" s="86"/>
      <c r="U32" s="105"/>
      <c r="V32" s="105"/>
      <c r="W32" s="105"/>
    </row>
    <row r="33" spans="2:51" x14ac:dyDescent="0.25">
      <c r="B33" s="112" t="s">
        <v>45</v>
      </c>
      <c r="C33" s="113"/>
      <c r="D33" s="113"/>
      <c r="E33" s="113"/>
      <c r="F33" s="113"/>
      <c r="G33" s="113"/>
      <c r="H33" s="113"/>
      <c r="I33" s="114"/>
      <c r="J33" s="115">
        <f>J34+J35+J36+J37</f>
        <v>321147.39000000007</v>
      </c>
      <c r="K33" s="115"/>
      <c r="L33" s="116">
        <f>L34+L35+L36+L37</f>
        <v>344080.69999999995</v>
      </c>
      <c r="M33" s="116"/>
      <c r="N33" s="116"/>
      <c r="O33" s="116">
        <f>O34+O35+O36+O37</f>
        <v>500104.94000000006</v>
      </c>
      <c r="P33" s="116"/>
      <c r="Q33" s="117">
        <f t="shared" si="0"/>
        <v>165123.15000000002</v>
      </c>
      <c r="R33" s="118"/>
      <c r="S33" s="119"/>
      <c r="T33" s="120"/>
      <c r="U33" s="20"/>
      <c r="V33" s="20"/>
      <c r="W33" s="20"/>
    </row>
    <row r="34" spans="2:51" x14ac:dyDescent="0.25">
      <c r="B34" s="121" t="s">
        <v>46</v>
      </c>
      <c r="C34" s="122"/>
      <c r="D34" s="122"/>
      <c r="E34" s="122"/>
      <c r="F34" s="122"/>
      <c r="G34" s="122"/>
      <c r="H34" s="122"/>
      <c r="I34" s="123"/>
      <c r="J34" s="80">
        <v>61851.87</v>
      </c>
      <c r="K34" s="80"/>
      <c r="L34" s="124">
        <v>36729.69</v>
      </c>
      <c r="M34" s="124"/>
      <c r="N34" s="124"/>
      <c r="O34" s="125">
        <v>52010.81</v>
      </c>
      <c r="P34" s="125"/>
      <c r="Q34" s="117">
        <f t="shared" si="0"/>
        <v>46570.75</v>
      </c>
      <c r="R34" s="118"/>
      <c r="S34" s="119"/>
      <c r="T34" s="126"/>
      <c r="U34" s="20"/>
      <c r="V34" s="20"/>
      <c r="W34" s="20"/>
    </row>
    <row r="35" spans="2:51" x14ac:dyDescent="0.25">
      <c r="B35" s="121" t="s">
        <v>47</v>
      </c>
      <c r="C35" s="122"/>
      <c r="D35" s="122"/>
      <c r="E35" s="122"/>
      <c r="F35" s="122"/>
      <c r="G35" s="122"/>
      <c r="H35" s="122"/>
      <c r="I35" s="123"/>
      <c r="J35" s="80">
        <v>40250.800000000003</v>
      </c>
      <c r="K35" s="80"/>
      <c r="L35" s="124">
        <v>23799.360000000001</v>
      </c>
      <c r="M35" s="124"/>
      <c r="N35" s="124"/>
      <c r="O35" s="125">
        <v>54133.14</v>
      </c>
      <c r="P35" s="125"/>
      <c r="Q35" s="117">
        <f t="shared" si="0"/>
        <v>9917.0200000000041</v>
      </c>
      <c r="R35" s="118"/>
      <c r="S35" s="119"/>
      <c r="T35" s="127"/>
      <c r="U35" s="20"/>
      <c r="V35" s="20"/>
      <c r="W35" s="20"/>
    </row>
    <row r="36" spans="2:51" x14ac:dyDescent="0.25">
      <c r="B36" s="121" t="s">
        <v>48</v>
      </c>
      <c r="C36" s="122"/>
      <c r="D36" s="122"/>
      <c r="E36" s="122"/>
      <c r="F36" s="122"/>
      <c r="G36" s="122"/>
      <c r="H36" s="122"/>
      <c r="I36" s="123"/>
      <c r="J36" s="80">
        <v>209960.01</v>
      </c>
      <c r="K36" s="80"/>
      <c r="L36" s="124">
        <v>274104.84999999998</v>
      </c>
      <c r="M36" s="124"/>
      <c r="N36" s="124"/>
      <c r="O36" s="125">
        <v>378355.53</v>
      </c>
      <c r="P36" s="125"/>
      <c r="Q36" s="117">
        <f t="shared" si="0"/>
        <v>105709.32999999996</v>
      </c>
      <c r="R36" s="118"/>
      <c r="S36" s="119"/>
      <c r="T36" s="127"/>
      <c r="U36" s="20"/>
      <c r="V36" s="20"/>
      <c r="W36" s="20"/>
    </row>
    <row r="37" spans="2:51" x14ac:dyDescent="0.25">
      <c r="B37" s="128" t="s">
        <v>49</v>
      </c>
      <c r="C37" s="129"/>
      <c r="D37" s="129"/>
      <c r="E37" s="129"/>
      <c r="F37" s="129"/>
      <c r="G37" s="129"/>
      <c r="H37" s="129"/>
      <c r="I37" s="130"/>
      <c r="J37" s="131">
        <v>9084.7099999999991</v>
      </c>
      <c r="K37" s="131"/>
      <c r="L37" s="132">
        <v>9446.7999999999993</v>
      </c>
      <c r="M37" s="132"/>
      <c r="N37" s="132"/>
      <c r="O37" s="133">
        <v>15605.46</v>
      </c>
      <c r="P37" s="133"/>
      <c r="Q37" s="134">
        <f t="shared" si="0"/>
        <v>2926.0499999999993</v>
      </c>
      <c r="R37" s="135"/>
      <c r="S37" s="136"/>
      <c r="T37" s="127"/>
      <c r="U37" s="20"/>
      <c r="V37" s="20"/>
      <c r="W37" s="20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8" t="s">
        <v>50</v>
      </c>
      <c r="AS37" s="138"/>
      <c r="AT37" s="138"/>
      <c r="AU37" s="138"/>
      <c r="AV37" s="138"/>
      <c r="AW37" s="139" t="s">
        <v>51</v>
      </c>
      <c r="AX37" s="139"/>
      <c r="AY37" s="140" t="s">
        <v>52</v>
      </c>
    </row>
    <row r="38" spans="2:51" ht="18" customHeight="1" x14ac:dyDescent="0.25">
      <c r="B38" s="141" t="s">
        <v>53</v>
      </c>
      <c r="C38" s="142"/>
      <c r="D38" s="142"/>
      <c r="E38" s="142"/>
      <c r="F38" s="142"/>
      <c r="G38" s="143"/>
      <c r="H38" s="144"/>
      <c r="I38" s="145"/>
      <c r="J38" s="145"/>
      <c r="K38" s="145"/>
      <c r="L38" s="145"/>
      <c r="M38" s="145"/>
      <c r="N38" s="145"/>
      <c r="O38" s="146"/>
      <c r="P38" s="147"/>
      <c r="Q38" s="148">
        <f>4231.91+2698.61</f>
        <v>6930.52</v>
      </c>
      <c r="R38" s="148"/>
      <c r="S38" s="148"/>
      <c r="T38" s="146"/>
      <c r="U38" s="149"/>
      <c r="V38" s="149"/>
      <c r="W38" s="14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50" t="s">
        <v>54</v>
      </c>
      <c r="AS38" s="150"/>
      <c r="AT38" s="150"/>
      <c r="AU38" s="150" t="s">
        <v>55</v>
      </c>
      <c r="AV38" s="150"/>
      <c r="AW38" s="151" t="s">
        <v>54</v>
      </c>
      <c r="AX38" s="151" t="s">
        <v>55</v>
      </c>
      <c r="AY38" s="140"/>
    </row>
    <row r="39" spans="2:51" x14ac:dyDescent="0.25">
      <c r="B39" s="14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7"/>
      <c r="Q39" s="146"/>
      <c r="R39" s="149"/>
      <c r="S39" s="147"/>
      <c r="T39" s="146"/>
      <c r="U39" s="149"/>
      <c r="V39" s="149"/>
      <c r="W39" s="147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3"/>
      <c r="AS39" s="153"/>
      <c r="AT39" s="153"/>
      <c r="AU39" s="151"/>
      <c r="AV39" s="151"/>
      <c r="AW39" s="153"/>
      <c r="AX39" s="151"/>
      <c r="AY39" s="154"/>
    </row>
    <row r="40" spans="2:51" ht="15" customHeight="1" x14ac:dyDescent="0.25">
      <c r="B40" s="155" t="s">
        <v>56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Q40" s="158" t="s">
        <v>57</v>
      </c>
      <c r="R40" s="158"/>
      <c r="S40" s="158"/>
      <c r="T40" s="159"/>
      <c r="U40" s="160" t="s">
        <v>58</v>
      </c>
      <c r="V40" s="158"/>
      <c r="W40" s="159"/>
      <c r="AC40" s="161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3">
        <f>AR141</f>
        <v>0</v>
      </c>
      <c r="AS40" s="163"/>
      <c r="AT40" s="163"/>
      <c r="AU40" s="164">
        <f>AU141</f>
        <v>0</v>
      </c>
      <c r="AV40" s="164"/>
      <c r="AW40" s="165">
        <f>AW141</f>
        <v>0</v>
      </c>
      <c r="AX40" s="166">
        <f>AX141</f>
        <v>0</v>
      </c>
      <c r="AY40" s="167">
        <f>AX40-AU40</f>
        <v>0</v>
      </c>
    </row>
    <row r="41" spans="2:51" ht="26.25" customHeight="1" x14ac:dyDescent="0.25">
      <c r="B41" s="168" t="s">
        <v>59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70"/>
      <c r="Q41" s="171" t="s">
        <v>54</v>
      </c>
      <c r="R41" s="171"/>
      <c r="S41" s="171"/>
      <c r="T41" s="172" t="s">
        <v>60</v>
      </c>
      <c r="U41" s="171" t="s">
        <v>54</v>
      </c>
      <c r="V41" s="171"/>
      <c r="W41" s="173" t="s">
        <v>60</v>
      </c>
      <c r="AC41" s="174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6"/>
      <c r="AS41" s="176"/>
      <c r="AT41" s="176"/>
      <c r="AU41" s="177"/>
      <c r="AV41" s="177"/>
      <c r="AW41" s="178"/>
      <c r="AX41" s="179"/>
      <c r="AY41" s="180"/>
    </row>
    <row r="42" spans="2:51" ht="14.25" customHeight="1" x14ac:dyDescent="0.25">
      <c r="B42" s="181" t="s">
        <v>61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3"/>
      <c r="R42" s="183"/>
      <c r="S42" s="183"/>
      <c r="T42" s="183"/>
      <c r="U42" s="183"/>
      <c r="V42" s="183"/>
      <c r="W42" s="184"/>
      <c r="AC42" s="174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6"/>
      <c r="AS42" s="176"/>
      <c r="AT42" s="176"/>
      <c r="AU42" s="177"/>
      <c r="AV42" s="177"/>
      <c r="AW42" s="178"/>
      <c r="AX42" s="179"/>
      <c r="AY42" s="180"/>
    </row>
    <row r="43" spans="2:51" ht="48.75" customHeight="1" x14ac:dyDescent="0.25">
      <c r="B43" s="185">
        <v>1</v>
      </c>
      <c r="C43" s="186" t="s">
        <v>62</v>
      </c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7">
        <f>T43*G9*2</f>
        <v>6914.4420000000009</v>
      </c>
      <c r="R43" s="187"/>
      <c r="S43" s="187"/>
      <c r="T43" s="188">
        <v>1.31</v>
      </c>
      <c r="U43" s="189">
        <f>U45+U46</f>
        <v>250</v>
      </c>
      <c r="V43" s="190"/>
      <c r="W43" s="191">
        <f>U43/G9/2</f>
        <v>4.7364631882081003E-2</v>
      </c>
    </row>
    <row r="44" spans="2:51" x14ac:dyDescent="0.25">
      <c r="B44" s="185"/>
      <c r="C44" s="192" t="s">
        <v>63</v>
      </c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4"/>
      <c r="Q44" s="195"/>
      <c r="R44" s="196"/>
      <c r="S44" s="197"/>
      <c r="T44" s="198"/>
      <c r="U44" s="199"/>
      <c r="V44" s="200"/>
      <c r="W44" s="191"/>
    </row>
    <row r="45" spans="2:51" x14ac:dyDescent="0.25">
      <c r="B45" s="185"/>
      <c r="C45" s="201" t="s">
        <v>64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195"/>
      <c r="R45" s="196"/>
      <c r="S45" s="197"/>
      <c r="T45" s="198"/>
      <c r="U45" s="202">
        <v>250</v>
      </c>
      <c r="V45" s="203"/>
      <c r="W45" s="191"/>
    </row>
    <row r="46" spans="2:51" ht="15" customHeight="1" x14ac:dyDescent="0.25">
      <c r="B46" s="185"/>
      <c r="C46" s="204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6"/>
      <c r="Q46" s="195"/>
      <c r="R46" s="196"/>
      <c r="S46" s="197"/>
      <c r="T46" s="198"/>
      <c r="U46" s="202">
        <v>0</v>
      </c>
      <c r="V46" s="203"/>
      <c r="W46" s="191"/>
    </row>
    <row r="47" spans="2:51" ht="44.25" customHeight="1" x14ac:dyDescent="0.25">
      <c r="B47" s="185">
        <v>2</v>
      </c>
      <c r="C47" s="207" t="s">
        <v>65</v>
      </c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9"/>
      <c r="Q47" s="199">
        <f>T47*G9*2</f>
        <v>4275.3420000000006</v>
      </c>
      <c r="R47" s="210"/>
      <c r="S47" s="200"/>
      <c r="T47" s="211">
        <v>0.81</v>
      </c>
      <c r="U47" s="199">
        <f>Q47</f>
        <v>4275.3420000000006</v>
      </c>
      <c r="V47" s="200"/>
      <c r="W47" s="211">
        <f>U47/G9/2</f>
        <v>0.80999999999999994</v>
      </c>
    </row>
    <row r="48" spans="2:51" x14ac:dyDescent="0.25">
      <c r="B48" s="185"/>
      <c r="C48" s="212" t="s">
        <v>63</v>
      </c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4"/>
      <c r="Q48" s="215"/>
      <c r="R48" s="216"/>
      <c r="S48" s="217"/>
      <c r="T48" s="211"/>
      <c r="U48" s="218"/>
      <c r="V48" s="219"/>
      <c r="W48" s="211"/>
    </row>
    <row r="49" spans="2:23" ht="15" customHeight="1" x14ac:dyDescent="0.25">
      <c r="B49" s="185"/>
      <c r="C49" s="204" t="s">
        <v>66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6"/>
      <c r="Q49" s="215"/>
      <c r="R49" s="216"/>
      <c r="S49" s="217"/>
      <c r="T49" s="211"/>
      <c r="U49" s="220"/>
      <c r="V49" s="221"/>
      <c r="W49" s="211"/>
    </row>
    <row r="50" spans="2:23" ht="15" customHeight="1" x14ac:dyDescent="0.25">
      <c r="B50" s="185"/>
      <c r="C50" s="204" t="s">
        <v>67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6"/>
      <c r="Q50" s="215"/>
      <c r="R50" s="216"/>
      <c r="S50" s="217"/>
      <c r="T50" s="211"/>
      <c r="U50" s="222"/>
      <c r="V50" s="223"/>
      <c r="W50" s="211"/>
    </row>
    <row r="51" spans="2:23" ht="15" customHeight="1" x14ac:dyDescent="0.25">
      <c r="B51" s="185"/>
      <c r="C51" s="224" t="s">
        <v>68</v>
      </c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6"/>
      <c r="Q51" s="215"/>
      <c r="R51" s="216"/>
      <c r="S51" s="217"/>
      <c r="T51" s="211"/>
      <c r="U51" s="222">
        <v>3286</v>
      </c>
      <c r="V51" s="223"/>
      <c r="W51" s="211"/>
    </row>
    <row r="52" spans="2:23" ht="15" customHeight="1" x14ac:dyDescent="0.25">
      <c r="B52" s="185"/>
      <c r="C52" s="204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6"/>
      <c r="Q52" s="215"/>
      <c r="R52" s="216"/>
      <c r="S52" s="217"/>
      <c r="T52" s="211"/>
      <c r="U52" s="222">
        <v>0</v>
      </c>
      <c r="V52" s="223"/>
      <c r="W52" s="211"/>
    </row>
    <row r="53" spans="2:23" ht="15" customHeight="1" x14ac:dyDescent="0.25">
      <c r="B53" s="185"/>
      <c r="C53" s="204" t="s">
        <v>69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6"/>
      <c r="Q53" s="215"/>
      <c r="R53" s="216"/>
      <c r="S53" s="217"/>
      <c r="T53" s="211"/>
      <c r="U53" s="218"/>
      <c r="V53" s="219"/>
      <c r="W53" s="211"/>
    </row>
    <row r="54" spans="2:23" ht="15" customHeight="1" x14ac:dyDescent="0.25">
      <c r="B54" s="227"/>
      <c r="C54" s="204" t="s">
        <v>70</v>
      </c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6"/>
      <c r="Q54" s="228"/>
      <c r="R54" s="229"/>
      <c r="S54" s="230"/>
      <c r="T54" s="231"/>
      <c r="U54" s="222"/>
      <c r="V54" s="223"/>
      <c r="W54" s="231"/>
    </row>
    <row r="55" spans="2:23" ht="15" customHeight="1" x14ac:dyDescent="0.25">
      <c r="B55" s="227"/>
      <c r="C55" s="204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6"/>
      <c r="Q55" s="228"/>
      <c r="R55" s="229"/>
      <c r="S55" s="230"/>
      <c r="T55" s="231"/>
      <c r="U55" s="222"/>
      <c r="V55" s="223"/>
      <c r="W55" s="232"/>
    </row>
    <row r="56" spans="2:23" ht="30.75" customHeight="1" x14ac:dyDescent="0.25">
      <c r="B56" s="233" t="s">
        <v>71</v>
      </c>
      <c r="C56" s="234" t="s">
        <v>72</v>
      </c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5">
        <f>T56*G9*2</f>
        <v>4433.6880000000001</v>
      </c>
      <c r="R56" s="236"/>
      <c r="S56" s="237"/>
      <c r="T56" s="211">
        <v>0.84</v>
      </c>
      <c r="U56" s="199">
        <f>Q56</f>
        <v>4433.6880000000001</v>
      </c>
      <c r="V56" s="200"/>
      <c r="W56" s="211">
        <f>U56/G9/2</f>
        <v>0.83999999999999986</v>
      </c>
    </row>
    <row r="57" spans="2:23" s="88" customFormat="1" hidden="1" x14ac:dyDescent="0.25">
      <c r="B57" s="238"/>
      <c r="C57" s="201" t="s">
        <v>73</v>
      </c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39"/>
      <c r="R57" s="239"/>
      <c r="S57" s="239"/>
      <c r="T57" s="232"/>
      <c r="U57" s="240"/>
      <c r="V57" s="241"/>
      <c r="W57" s="232"/>
    </row>
    <row r="58" spans="2:23" hidden="1" x14ac:dyDescent="0.25">
      <c r="B58" s="238"/>
      <c r="C58" s="201" t="s">
        <v>74</v>
      </c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39"/>
      <c r="R58" s="239"/>
      <c r="S58" s="239"/>
      <c r="T58" s="232"/>
      <c r="U58" s="240"/>
      <c r="V58" s="241"/>
      <c r="W58" s="232"/>
    </row>
    <row r="59" spans="2:23" hidden="1" x14ac:dyDescent="0.25">
      <c r="B59" s="238"/>
      <c r="C59" s="201" t="s">
        <v>74</v>
      </c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39"/>
      <c r="R59" s="239"/>
      <c r="S59" s="239"/>
      <c r="T59" s="232"/>
      <c r="U59" s="240"/>
      <c r="V59" s="241"/>
      <c r="W59" s="232"/>
    </row>
    <row r="60" spans="2:23" hidden="1" x14ac:dyDescent="0.25">
      <c r="B60" s="238"/>
      <c r="C60" s="201" t="s">
        <v>75</v>
      </c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39"/>
      <c r="R60" s="239"/>
      <c r="S60" s="239"/>
      <c r="T60" s="232"/>
      <c r="U60" s="240"/>
      <c r="V60" s="241"/>
      <c r="W60" s="232"/>
    </row>
    <row r="61" spans="2:23" hidden="1" x14ac:dyDescent="0.25">
      <c r="B61" s="238"/>
      <c r="C61" s="201" t="s">
        <v>76</v>
      </c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2"/>
      <c r="R61" s="242"/>
      <c r="S61" s="203"/>
      <c r="T61" s="232"/>
      <c r="U61" s="240"/>
      <c r="V61" s="241"/>
      <c r="W61" s="232"/>
    </row>
    <row r="62" spans="2:23" hidden="1" x14ac:dyDescent="0.25">
      <c r="B62" s="238"/>
      <c r="C62" s="201" t="s">
        <v>77</v>
      </c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2"/>
      <c r="R62" s="242"/>
      <c r="S62" s="203"/>
      <c r="T62" s="232"/>
      <c r="U62" s="240"/>
      <c r="V62" s="241"/>
      <c r="W62" s="232"/>
    </row>
    <row r="63" spans="2:23" x14ac:dyDescent="0.25">
      <c r="B63" s="238"/>
      <c r="C63" s="243" t="s">
        <v>78</v>
      </c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5"/>
      <c r="Q63" s="246"/>
      <c r="R63" s="247"/>
      <c r="S63" s="248"/>
      <c r="T63" s="232"/>
      <c r="U63" s="249"/>
      <c r="V63" s="250"/>
      <c r="W63" s="232"/>
    </row>
    <row r="64" spans="2:23" x14ac:dyDescent="0.25">
      <c r="B64" s="238"/>
      <c r="C64" s="243" t="s">
        <v>79</v>
      </c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5"/>
      <c r="Q64" s="246"/>
      <c r="R64" s="247"/>
      <c r="S64" s="248"/>
      <c r="T64" s="232"/>
      <c r="U64" s="249"/>
      <c r="V64" s="250"/>
      <c r="W64" s="232"/>
    </row>
    <row r="65" spans="2:23" x14ac:dyDescent="0.25">
      <c r="B65" s="251" t="s">
        <v>80</v>
      </c>
      <c r="C65" s="252" t="s">
        <v>81</v>
      </c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4"/>
      <c r="Q65" s="235">
        <f>T65*G9*2</f>
        <v>5806.0200000000013</v>
      </c>
      <c r="R65" s="236"/>
      <c r="S65" s="237"/>
      <c r="T65" s="219">
        <v>1.1000000000000001</v>
      </c>
      <c r="U65" s="199">
        <f>Q65</f>
        <v>5806.0200000000013</v>
      </c>
      <c r="V65" s="200"/>
      <c r="W65" s="211">
        <f>U65/G9/2</f>
        <v>1.1000000000000001</v>
      </c>
    </row>
    <row r="66" spans="2:23" ht="25.5" customHeight="1" x14ac:dyDescent="0.25">
      <c r="B66" s="238"/>
      <c r="C66" s="255" t="s">
        <v>82</v>
      </c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7"/>
      <c r="Q66" s="202"/>
      <c r="R66" s="242"/>
      <c r="S66" s="203"/>
      <c r="T66" s="248"/>
      <c r="U66" s="249"/>
      <c r="V66" s="250"/>
      <c r="W66" s="232"/>
    </row>
    <row r="67" spans="2:23" x14ac:dyDescent="0.25">
      <c r="B67" s="238"/>
      <c r="C67" s="258" t="s">
        <v>83</v>
      </c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60"/>
      <c r="Q67" s="246"/>
      <c r="R67" s="247"/>
      <c r="S67" s="248"/>
      <c r="T67" s="248"/>
      <c r="U67" s="249"/>
      <c r="V67" s="250"/>
      <c r="W67" s="232"/>
    </row>
    <row r="68" spans="2:23" x14ac:dyDescent="0.25">
      <c r="B68" s="238"/>
      <c r="C68" s="261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3"/>
      <c r="Q68" s="246"/>
      <c r="R68" s="247"/>
      <c r="S68" s="248"/>
      <c r="T68" s="248"/>
      <c r="U68" s="249"/>
      <c r="V68" s="250"/>
      <c r="W68" s="232"/>
    </row>
    <row r="69" spans="2:23" ht="15" customHeight="1" x14ac:dyDescent="0.25">
      <c r="B69" s="251" t="s">
        <v>84</v>
      </c>
      <c r="C69" s="207" t="s">
        <v>85</v>
      </c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9"/>
      <c r="Q69" s="264">
        <f>T69*G9*2</f>
        <v>580.60200000000009</v>
      </c>
      <c r="R69" s="264"/>
      <c r="S69" s="264"/>
      <c r="T69" s="198">
        <v>0.11</v>
      </c>
      <c r="U69" s="199">
        <f>U71</f>
        <v>0</v>
      </c>
      <c r="V69" s="200"/>
      <c r="W69" s="211">
        <f>U69/G9/2</f>
        <v>0</v>
      </c>
    </row>
    <row r="70" spans="2:23" ht="15" customHeight="1" x14ac:dyDescent="0.25">
      <c r="B70" s="238"/>
      <c r="C70" s="192" t="s">
        <v>63</v>
      </c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4"/>
      <c r="Q70" s="265"/>
      <c r="R70" s="266"/>
      <c r="S70" s="267"/>
      <c r="T70" s="198"/>
      <c r="U70" s="199"/>
      <c r="V70" s="200"/>
      <c r="W70" s="211"/>
    </row>
    <row r="71" spans="2:23" x14ac:dyDescent="0.25">
      <c r="B71" s="238"/>
      <c r="C71" s="243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5"/>
      <c r="Q71" s="246"/>
      <c r="R71" s="247"/>
      <c r="S71" s="248"/>
      <c r="T71" s="248"/>
      <c r="U71" s="268">
        <v>0</v>
      </c>
      <c r="V71" s="269"/>
      <c r="W71" s="232"/>
    </row>
    <row r="72" spans="2:23" x14ac:dyDescent="0.25">
      <c r="B72" s="251" t="s">
        <v>86</v>
      </c>
      <c r="C72" s="270" t="s">
        <v>87</v>
      </c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2"/>
      <c r="Q72" s="199">
        <f>T72*G9*2</f>
        <v>4592.0340000000006</v>
      </c>
      <c r="R72" s="210"/>
      <c r="S72" s="200"/>
      <c r="T72" s="219">
        <v>0.87</v>
      </c>
      <c r="U72" s="199">
        <f>U73</f>
        <v>3749.66</v>
      </c>
      <c r="V72" s="200"/>
      <c r="W72" s="211">
        <f>U72/G9/2</f>
        <v>0.71040506233185541</v>
      </c>
    </row>
    <row r="73" spans="2:23" ht="27" customHeight="1" x14ac:dyDescent="0.25">
      <c r="B73" s="238"/>
      <c r="C73" s="273" t="s">
        <v>88</v>
      </c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5"/>
      <c r="Q73" s="246"/>
      <c r="R73" s="247"/>
      <c r="S73" s="248"/>
      <c r="T73" s="248"/>
      <c r="U73" s="276">
        <f>1874.83*2</f>
        <v>3749.66</v>
      </c>
      <c r="V73" s="277"/>
      <c r="W73" s="232"/>
    </row>
    <row r="74" spans="2:23" x14ac:dyDescent="0.25">
      <c r="B74" s="251" t="s">
        <v>89</v>
      </c>
      <c r="C74" s="278" t="s">
        <v>90</v>
      </c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9">
        <f>T74*G9*2</f>
        <v>263.91000000000003</v>
      </c>
      <c r="R74" s="279"/>
      <c r="S74" s="279"/>
      <c r="T74" s="211">
        <v>0.05</v>
      </c>
      <c r="U74" s="199">
        <f>U75</f>
        <v>0</v>
      </c>
      <c r="V74" s="200"/>
      <c r="W74" s="211">
        <f>U74/G9/2</f>
        <v>0</v>
      </c>
    </row>
    <row r="75" spans="2:23" x14ac:dyDescent="0.25">
      <c r="B75" s="238"/>
      <c r="C75" s="243" t="s">
        <v>91</v>
      </c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5"/>
      <c r="Q75" s="280"/>
      <c r="R75" s="281"/>
      <c r="S75" s="282"/>
      <c r="T75" s="248"/>
      <c r="U75" s="249">
        <v>0</v>
      </c>
      <c r="V75" s="250"/>
      <c r="W75" s="232"/>
    </row>
    <row r="76" spans="2:23" x14ac:dyDescent="0.25">
      <c r="B76" s="238"/>
      <c r="C76" s="283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0"/>
      <c r="R76" s="281"/>
      <c r="S76" s="282"/>
      <c r="T76" s="248"/>
      <c r="U76" s="249"/>
      <c r="V76" s="250"/>
      <c r="W76" s="232"/>
    </row>
    <row r="77" spans="2:23" x14ac:dyDescent="0.25">
      <c r="B77" s="285">
        <v>8</v>
      </c>
      <c r="C77" s="286" t="s">
        <v>92</v>
      </c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35"/>
      <c r="R77" s="236"/>
      <c r="S77" s="237"/>
      <c r="T77" s="248"/>
      <c r="U77" s="199"/>
      <c r="V77" s="200"/>
      <c r="W77" s="211"/>
    </row>
    <row r="78" spans="2:23" x14ac:dyDescent="0.25">
      <c r="B78" s="288"/>
      <c r="C78" s="201" t="s">
        <v>93</v>
      </c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89">
        <f>T78*G9*2</f>
        <v>11084.220000000001</v>
      </c>
      <c r="R78" s="289"/>
      <c r="S78" s="289"/>
      <c r="T78" s="211">
        <v>2.1</v>
      </c>
      <c r="U78" s="199">
        <v>10320.48</v>
      </c>
      <c r="V78" s="200"/>
      <c r="W78" s="211">
        <f>U78/G9/2</f>
        <v>1.9553029441855174</v>
      </c>
    </row>
    <row r="79" spans="2:23" x14ac:dyDescent="0.25">
      <c r="B79" s="288"/>
      <c r="C79" s="201" t="s">
        <v>94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90">
        <f>T79*G9*2</f>
        <v>316.69200000000001</v>
      </c>
      <c r="R79" s="290"/>
      <c r="S79" s="290"/>
      <c r="T79" s="211">
        <v>0.06</v>
      </c>
      <c r="U79" s="199">
        <v>0</v>
      </c>
      <c r="V79" s="200"/>
      <c r="W79" s="211">
        <f>U79/G9/2</f>
        <v>0</v>
      </c>
    </row>
    <row r="80" spans="2:23" x14ac:dyDescent="0.25">
      <c r="B80" s="288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39"/>
      <c r="R80" s="239"/>
      <c r="S80" s="239"/>
      <c r="T80" s="232"/>
      <c r="U80" s="202"/>
      <c r="V80" s="203"/>
      <c r="W80" s="232"/>
    </row>
    <row r="81" spans="2:23" x14ac:dyDescent="0.25">
      <c r="B81" s="285">
        <v>9</v>
      </c>
      <c r="C81" s="286" t="s">
        <v>95</v>
      </c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91"/>
      <c r="R81" s="292"/>
      <c r="S81" s="293"/>
      <c r="T81" s="294"/>
      <c r="U81" s="295"/>
      <c r="V81" s="296"/>
      <c r="W81" s="211"/>
    </row>
    <row r="82" spans="2:23" x14ac:dyDescent="0.25">
      <c r="B82" s="288"/>
      <c r="C82" s="201" t="s">
        <v>96</v>
      </c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97">
        <f>T82*G9*2</f>
        <v>20848.890000000003</v>
      </c>
      <c r="R82" s="297"/>
      <c r="S82" s="297"/>
      <c r="T82" s="211">
        <v>3.95</v>
      </c>
      <c r="U82" s="199">
        <v>26232.65</v>
      </c>
      <c r="V82" s="200"/>
      <c r="W82" s="211">
        <f>U82/G9/2</f>
        <v>4.9699992421658896</v>
      </c>
    </row>
    <row r="83" spans="2:23" x14ac:dyDescent="0.25">
      <c r="B83" s="288"/>
      <c r="C83" s="201" t="s">
        <v>97</v>
      </c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97">
        <f>T83*G9*2</f>
        <v>9236.8500000000022</v>
      </c>
      <c r="R83" s="297"/>
      <c r="S83" s="297"/>
      <c r="T83" s="211">
        <v>1.75</v>
      </c>
      <c r="U83" s="199">
        <v>20549.259999999998</v>
      </c>
      <c r="V83" s="200"/>
      <c r="W83" s="211">
        <f>U83/G9/2</f>
        <v>3.8932325413966873</v>
      </c>
    </row>
    <row r="84" spans="2:23" x14ac:dyDescent="0.25">
      <c r="B84" s="288"/>
      <c r="C84" s="243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5"/>
      <c r="Q84" s="202"/>
      <c r="R84" s="242"/>
      <c r="S84" s="203"/>
      <c r="T84" s="247"/>
      <c r="U84" s="202"/>
      <c r="V84" s="203"/>
      <c r="W84" s="232"/>
    </row>
    <row r="85" spans="2:23" x14ac:dyDescent="0.25">
      <c r="B85" s="298">
        <v>10</v>
      </c>
      <c r="C85" s="299" t="s">
        <v>98</v>
      </c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300">
        <f>T85*G9*12</f>
        <v>0</v>
      </c>
      <c r="R85" s="300"/>
      <c r="S85" s="300"/>
      <c r="T85" s="301">
        <v>0</v>
      </c>
      <c r="U85" s="295">
        <f>Q85</f>
        <v>0</v>
      </c>
      <c r="V85" s="296"/>
      <c r="W85" s="211">
        <f>U85/G9/12</f>
        <v>0</v>
      </c>
    </row>
    <row r="86" spans="2:23" x14ac:dyDescent="0.25">
      <c r="B86" s="298"/>
      <c r="C86" s="302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4"/>
      <c r="Q86" s="305"/>
      <c r="R86" s="306"/>
      <c r="S86" s="307"/>
      <c r="T86" s="301"/>
      <c r="U86" s="308"/>
      <c r="V86" s="309"/>
      <c r="W86" s="211"/>
    </row>
    <row r="87" spans="2:23" x14ac:dyDescent="0.25">
      <c r="B87" s="310" t="s">
        <v>99</v>
      </c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1">
        <f>Q43+Q47+Q56+Q65+Q69+Q72+Q74+Q78+Q79+Q82+Q83+Q85</f>
        <v>68352.690000000017</v>
      </c>
      <c r="R87" s="312"/>
      <c r="S87" s="312"/>
      <c r="T87" s="313">
        <f>T43+T47+T56+T65+T69+T72+T74+T78+T79+T82+T83+T85</f>
        <v>12.950000000000001</v>
      </c>
      <c r="U87" s="314">
        <f>U43+U47+U56+U65+U69+U72+U74+U78+U79+U82+U83+U85</f>
        <v>75617.100000000006</v>
      </c>
      <c r="V87" s="315"/>
      <c r="W87" s="211">
        <f>W43+W47+W56+W65+W69+W72+W74+W78+W79+W82+W83+W85</f>
        <v>14.32630442196203</v>
      </c>
    </row>
    <row r="88" spans="2:23" x14ac:dyDescent="0.25"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7"/>
      <c r="R88" s="318"/>
      <c r="S88" s="318"/>
      <c r="T88" s="319"/>
      <c r="U88" s="320"/>
      <c r="V88" s="320"/>
      <c r="W88" s="321"/>
    </row>
    <row r="89" spans="2:23" ht="33" customHeight="1" x14ac:dyDescent="0.25">
      <c r="B89" s="322" t="s">
        <v>100</v>
      </c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4"/>
      <c r="U89" s="325">
        <f>O24-Q38-U87</f>
        <v>-206957.31</v>
      </c>
      <c r="V89" s="326"/>
      <c r="W89" s="327"/>
    </row>
    <row r="90" spans="2:23" x14ac:dyDescent="0.25">
      <c r="B90" s="328" t="s">
        <v>101</v>
      </c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30"/>
      <c r="W90" s="331"/>
    </row>
    <row r="91" spans="2:23" x14ac:dyDescent="0.25">
      <c r="B91" s="332" t="s">
        <v>102</v>
      </c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4"/>
      <c r="T91" s="335"/>
      <c r="U91" s="336">
        <v>0</v>
      </c>
      <c r="V91" s="337"/>
      <c r="W91" s="331"/>
    </row>
    <row r="92" spans="2:23" x14ac:dyDescent="0.25">
      <c r="B92" s="338" t="s">
        <v>103</v>
      </c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40"/>
      <c r="T92" s="341"/>
      <c r="U92" s="336">
        <f>O29</f>
        <v>0</v>
      </c>
      <c r="V92" s="337"/>
      <c r="W92" s="342"/>
    </row>
    <row r="93" spans="2:23" x14ac:dyDescent="0.25">
      <c r="B93" s="343" t="s">
        <v>104</v>
      </c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5"/>
      <c r="T93" s="346"/>
      <c r="U93" s="347">
        <f>U91+U92</f>
        <v>0</v>
      </c>
      <c r="V93" s="348"/>
      <c r="W93" s="331"/>
    </row>
    <row r="94" spans="2:23" x14ac:dyDescent="0.25">
      <c r="B94" s="349">
        <v>1</v>
      </c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1"/>
      <c r="U94" s="352"/>
      <c r="V94" s="352"/>
      <c r="W94" s="331"/>
    </row>
    <row r="95" spans="2:23" x14ac:dyDescent="0.25">
      <c r="B95" s="349">
        <v>2</v>
      </c>
      <c r="C95" s="353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5"/>
      <c r="T95" s="351"/>
      <c r="U95" s="356"/>
      <c r="V95" s="357"/>
      <c r="W95" s="331"/>
    </row>
    <row r="96" spans="2:23" x14ac:dyDescent="0.25">
      <c r="B96" s="349">
        <v>3</v>
      </c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1"/>
      <c r="U96" s="358">
        <v>0</v>
      </c>
      <c r="V96" s="358"/>
      <c r="W96" s="331"/>
    </row>
    <row r="97" spans="2:23" x14ac:dyDescent="0.25">
      <c r="B97" s="359" t="s">
        <v>105</v>
      </c>
      <c r="C97" s="360"/>
      <c r="D97" s="360"/>
      <c r="E97" s="360"/>
      <c r="F97" s="360"/>
      <c r="G97" s="360"/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1"/>
      <c r="T97" s="362"/>
      <c r="U97" s="363">
        <f>U94+U95+U96</f>
        <v>0</v>
      </c>
      <c r="V97" s="364"/>
      <c r="W97" s="331"/>
    </row>
    <row r="98" spans="2:23" x14ac:dyDescent="0.25">
      <c r="B98" s="365" t="s">
        <v>106</v>
      </c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7"/>
      <c r="T98" s="368"/>
      <c r="U98" s="369">
        <f>U93-U97</f>
        <v>0</v>
      </c>
      <c r="V98" s="370"/>
      <c r="W98" s="331"/>
    </row>
    <row r="99" spans="2:23" x14ac:dyDescent="0.25">
      <c r="B99" s="371"/>
      <c r="C99" s="372" t="s">
        <v>107</v>
      </c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4"/>
      <c r="U99" s="373"/>
      <c r="V99" s="373"/>
      <c r="W99" s="331"/>
    </row>
    <row r="100" spans="2:23" x14ac:dyDescent="0.25">
      <c r="B100" s="374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6"/>
      <c r="R100" s="376"/>
      <c r="S100" s="376"/>
      <c r="T100" s="377"/>
      <c r="U100" s="378"/>
      <c r="V100" s="378"/>
      <c r="W100" s="331"/>
    </row>
    <row r="101" spans="2:23" x14ac:dyDescent="0.25">
      <c r="B101" s="374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80"/>
      <c r="U101" s="381"/>
      <c r="V101" s="381"/>
      <c r="W101" s="331"/>
    </row>
    <row r="102" spans="2:23" x14ac:dyDescent="0.25">
      <c r="B102" s="374"/>
      <c r="C102" s="375" t="s">
        <v>108</v>
      </c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31"/>
    </row>
    <row r="103" spans="2:23" x14ac:dyDescent="0.25">
      <c r="B103" s="374"/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3"/>
      <c r="R103" s="383"/>
      <c r="S103" s="383"/>
      <c r="T103" s="380"/>
      <c r="U103" s="381"/>
      <c r="V103" s="381"/>
      <c r="W103" s="331"/>
    </row>
    <row r="104" spans="2:23" x14ac:dyDescent="0.25">
      <c r="B104" s="384"/>
      <c r="C104" s="375" t="s">
        <v>109</v>
      </c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85"/>
      <c r="R104" s="385"/>
      <c r="S104" s="385"/>
      <c r="T104" s="386"/>
      <c r="U104" s="387"/>
      <c r="V104" s="387"/>
      <c r="W104" s="342"/>
    </row>
    <row r="105" spans="2:23" x14ac:dyDescent="0.25">
      <c r="B105" s="384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88"/>
      <c r="R105" s="388"/>
      <c r="S105" s="388"/>
      <c r="T105" s="389"/>
      <c r="U105" s="387"/>
      <c r="V105" s="387"/>
      <c r="W105" s="342"/>
    </row>
    <row r="106" spans="2:23" x14ac:dyDescent="0.25">
      <c r="B106" s="390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91"/>
      <c r="R106" s="391"/>
      <c r="S106" s="391"/>
      <c r="T106" s="321"/>
      <c r="U106" s="387"/>
      <c r="V106" s="387"/>
      <c r="W106" s="342"/>
    </row>
    <row r="107" spans="2:23" x14ac:dyDescent="0.25">
      <c r="B107" s="390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91"/>
      <c r="R107" s="391"/>
      <c r="S107" s="391"/>
      <c r="T107" s="391"/>
      <c r="U107" s="392"/>
      <c r="V107" s="392"/>
      <c r="W107" s="331"/>
    </row>
    <row r="108" spans="2:23" x14ac:dyDescent="0.25">
      <c r="B108" s="393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4"/>
      <c r="R108" s="394"/>
      <c r="S108" s="394"/>
      <c r="T108" s="395"/>
      <c r="U108" s="396"/>
      <c r="V108" s="396"/>
      <c r="W108" s="331"/>
    </row>
    <row r="109" spans="2:23" x14ac:dyDescent="0.25">
      <c r="B109" s="394"/>
      <c r="C109" s="394"/>
      <c r="D109" s="394"/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  <c r="Q109" s="394"/>
      <c r="R109" s="394"/>
      <c r="S109" s="394"/>
      <c r="T109" s="394"/>
      <c r="U109" s="394"/>
      <c r="V109" s="394"/>
      <c r="W109" s="394"/>
    </row>
    <row r="110" spans="2:23" x14ac:dyDescent="0.25">
      <c r="B110" s="397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9"/>
      <c r="U110" s="400"/>
      <c r="V110" s="400"/>
      <c r="W110" s="400"/>
    </row>
    <row r="111" spans="2:23" x14ac:dyDescent="0.25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401"/>
      <c r="V111" s="401"/>
      <c r="W111" s="395"/>
    </row>
    <row r="112" spans="2:23" x14ac:dyDescent="0.25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402"/>
      <c r="V112" s="20"/>
      <c r="W112" s="395"/>
    </row>
    <row r="113" spans="2:23" x14ac:dyDescent="0.25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20"/>
      <c r="V113" s="20"/>
      <c r="W113" s="395"/>
    </row>
    <row r="114" spans="2:23" x14ac:dyDescent="0.25">
      <c r="B114" s="403"/>
      <c r="C114" s="403"/>
      <c r="D114" s="403"/>
      <c r="E114" s="403"/>
      <c r="F114" s="403"/>
      <c r="G114" s="403"/>
      <c r="H114" s="403"/>
      <c r="I114" s="403"/>
      <c r="J114" s="403"/>
      <c r="K114" s="403"/>
      <c r="L114" s="403"/>
      <c r="M114" s="403"/>
      <c r="N114" s="403"/>
      <c r="O114" s="403"/>
      <c r="P114" s="403"/>
      <c r="Q114" s="403"/>
      <c r="R114" s="403"/>
      <c r="S114" s="403"/>
      <c r="T114" s="384"/>
      <c r="U114" s="404"/>
      <c r="V114" s="404"/>
      <c r="W114" s="395"/>
    </row>
    <row r="115" spans="2:23" x14ac:dyDescent="0.25"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6"/>
      <c r="U115" s="404"/>
      <c r="V115" s="404"/>
      <c r="W115" s="395"/>
    </row>
    <row r="116" spans="2:23" x14ac:dyDescent="0.25">
      <c r="B116" s="405"/>
      <c r="C116" s="405"/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6"/>
      <c r="U116" s="404"/>
      <c r="V116" s="404"/>
      <c r="W116" s="395"/>
    </row>
    <row r="117" spans="2:23" x14ac:dyDescent="0.25">
      <c r="B117" s="407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408"/>
      <c r="U117" s="409"/>
      <c r="V117" s="409"/>
      <c r="W117" s="395"/>
    </row>
    <row r="118" spans="2:23" x14ac:dyDescent="0.25">
      <c r="B118" s="407"/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408"/>
      <c r="U118" s="392"/>
      <c r="V118" s="392"/>
      <c r="W118" s="395"/>
    </row>
    <row r="119" spans="2:23" x14ac:dyDescent="0.25">
      <c r="B119" s="405"/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6"/>
      <c r="U119" s="404"/>
      <c r="V119" s="404"/>
      <c r="W119" s="395"/>
    </row>
    <row r="120" spans="2:23" x14ac:dyDescent="0.25">
      <c r="B120" s="410"/>
      <c r="C120" s="410"/>
      <c r="D120" s="410"/>
      <c r="E120" s="410"/>
      <c r="F120" s="410"/>
      <c r="G120" s="410"/>
      <c r="H120" s="24"/>
      <c r="I120" s="24"/>
      <c r="J120" s="24"/>
      <c r="K120" s="24"/>
      <c r="L120" s="24"/>
      <c r="M120" s="24"/>
      <c r="N120" s="24"/>
      <c r="O120" s="24"/>
      <c r="P120" s="24"/>
      <c r="Q120" s="395"/>
      <c r="R120" s="395"/>
      <c r="S120" s="395"/>
      <c r="T120" s="395"/>
      <c r="U120" s="411"/>
      <c r="V120" s="411"/>
      <c r="W120" s="395"/>
    </row>
    <row r="121" spans="2:23" x14ac:dyDescent="0.25">
      <c r="B121" s="412"/>
      <c r="C121" s="412"/>
      <c r="D121" s="412"/>
      <c r="E121" s="412"/>
      <c r="F121" s="412"/>
      <c r="G121" s="412"/>
      <c r="H121" s="412"/>
      <c r="I121" s="412"/>
      <c r="J121" s="412"/>
      <c r="K121" s="412"/>
      <c r="L121" s="412"/>
      <c r="M121" s="412"/>
      <c r="N121" s="412"/>
      <c r="O121" s="412"/>
      <c r="P121" s="412"/>
      <c r="Q121" s="412"/>
      <c r="R121" s="412"/>
      <c r="S121" s="412"/>
      <c r="T121" s="412"/>
      <c r="U121" s="412"/>
      <c r="V121" s="412"/>
      <c r="W121" s="395"/>
    </row>
    <row r="122" spans="2:23" x14ac:dyDescent="0.25">
      <c r="B122" s="405"/>
      <c r="C122" s="405"/>
      <c r="D122" s="405"/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6"/>
      <c r="U122" s="387"/>
      <c r="V122" s="387"/>
      <c r="W122" s="395"/>
    </row>
    <row r="123" spans="2:23" x14ac:dyDescent="0.25">
      <c r="B123" s="405"/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6"/>
      <c r="U123" s="387"/>
      <c r="V123" s="387"/>
      <c r="W123" s="395"/>
    </row>
  </sheetData>
  <mergeCells count="347">
    <mergeCell ref="B122:S122"/>
    <mergeCell ref="U122:V122"/>
    <mergeCell ref="B123:S123"/>
    <mergeCell ref="U123:V123"/>
    <mergeCell ref="C118:S118"/>
    <mergeCell ref="U118:V118"/>
    <mergeCell ref="B119:S119"/>
    <mergeCell ref="U119:V119"/>
    <mergeCell ref="H120:P120"/>
    <mergeCell ref="B121:V121"/>
    <mergeCell ref="B115:S115"/>
    <mergeCell ref="U115:V115"/>
    <mergeCell ref="B116:S116"/>
    <mergeCell ref="U116:V116"/>
    <mergeCell ref="C117:S117"/>
    <mergeCell ref="U117:V117"/>
    <mergeCell ref="B109:W109"/>
    <mergeCell ref="B110:S110"/>
    <mergeCell ref="U110:W110"/>
    <mergeCell ref="U111:V111"/>
    <mergeCell ref="B114:S114"/>
    <mergeCell ref="U114:V114"/>
    <mergeCell ref="C107:P107"/>
    <mergeCell ref="Q107:T107"/>
    <mergeCell ref="U107:V107"/>
    <mergeCell ref="B108:P108"/>
    <mergeCell ref="Q108:S108"/>
    <mergeCell ref="U108:V108"/>
    <mergeCell ref="C105:P105"/>
    <mergeCell ref="Q105:S105"/>
    <mergeCell ref="U105:V105"/>
    <mergeCell ref="C106:P106"/>
    <mergeCell ref="Q106:S106"/>
    <mergeCell ref="U106:V106"/>
    <mergeCell ref="C102:V102"/>
    <mergeCell ref="Q103:S103"/>
    <mergeCell ref="U103:V103"/>
    <mergeCell ref="C104:P104"/>
    <mergeCell ref="Q104:S104"/>
    <mergeCell ref="U104:V104"/>
    <mergeCell ref="C99:T99"/>
    <mergeCell ref="U99:V99"/>
    <mergeCell ref="C100:P100"/>
    <mergeCell ref="Q100:S100"/>
    <mergeCell ref="U100:V100"/>
    <mergeCell ref="C101:S101"/>
    <mergeCell ref="U101:V101"/>
    <mergeCell ref="C96:S96"/>
    <mergeCell ref="U96:V96"/>
    <mergeCell ref="B97:S97"/>
    <mergeCell ref="U97:V97"/>
    <mergeCell ref="B98:S98"/>
    <mergeCell ref="U98:V98"/>
    <mergeCell ref="B93:S93"/>
    <mergeCell ref="U93:V93"/>
    <mergeCell ref="C94:S94"/>
    <mergeCell ref="U94:V94"/>
    <mergeCell ref="C95:S95"/>
    <mergeCell ref="U95:V95"/>
    <mergeCell ref="B89:T89"/>
    <mergeCell ref="U89:W89"/>
    <mergeCell ref="B90:V90"/>
    <mergeCell ref="B91:S91"/>
    <mergeCell ref="U91:V91"/>
    <mergeCell ref="B92:S92"/>
    <mergeCell ref="U92:V92"/>
    <mergeCell ref="C85:P85"/>
    <mergeCell ref="Q85:S85"/>
    <mergeCell ref="U85:V85"/>
    <mergeCell ref="C86:P86"/>
    <mergeCell ref="Q86:S86"/>
    <mergeCell ref="B87:P87"/>
    <mergeCell ref="Q87:S87"/>
    <mergeCell ref="U87:V87"/>
    <mergeCell ref="C83:P83"/>
    <mergeCell ref="Q83:S83"/>
    <mergeCell ref="U83:V83"/>
    <mergeCell ref="C84:P84"/>
    <mergeCell ref="Q84:S84"/>
    <mergeCell ref="U84:V84"/>
    <mergeCell ref="C80:P80"/>
    <mergeCell ref="Q80:S80"/>
    <mergeCell ref="U80:V80"/>
    <mergeCell ref="Q81:S81"/>
    <mergeCell ref="U81:V81"/>
    <mergeCell ref="C82:P82"/>
    <mergeCell ref="Q82:S82"/>
    <mergeCell ref="U82:V82"/>
    <mergeCell ref="Q77:S77"/>
    <mergeCell ref="U77:V77"/>
    <mergeCell ref="C78:P78"/>
    <mergeCell ref="Q78:S78"/>
    <mergeCell ref="U78:V78"/>
    <mergeCell ref="C79:P79"/>
    <mergeCell ref="Q79:S79"/>
    <mergeCell ref="U79:V79"/>
    <mergeCell ref="C74:P74"/>
    <mergeCell ref="Q74:S74"/>
    <mergeCell ref="U74:V74"/>
    <mergeCell ref="C75:P75"/>
    <mergeCell ref="U75:V75"/>
    <mergeCell ref="U76:V76"/>
    <mergeCell ref="C71:P71"/>
    <mergeCell ref="U71:V71"/>
    <mergeCell ref="C72:P72"/>
    <mergeCell ref="Q72:S72"/>
    <mergeCell ref="U72:V72"/>
    <mergeCell ref="C73:P73"/>
    <mergeCell ref="U73:V73"/>
    <mergeCell ref="C69:P69"/>
    <mergeCell ref="Q69:S69"/>
    <mergeCell ref="U69:V69"/>
    <mergeCell ref="C70:P70"/>
    <mergeCell ref="Q70:S70"/>
    <mergeCell ref="U70:V70"/>
    <mergeCell ref="C66:P66"/>
    <mergeCell ref="Q66:S66"/>
    <mergeCell ref="U66:V66"/>
    <mergeCell ref="C67:P67"/>
    <mergeCell ref="U67:V67"/>
    <mergeCell ref="C68:P68"/>
    <mergeCell ref="U68:V68"/>
    <mergeCell ref="C63:P63"/>
    <mergeCell ref="U63:V63"/>
    <mergeCell ref="C64:P64"/>
    <mergeCell ref="U64:V64"/>
    <mergeCell ref="C65:P65"/>
    <mergeCell ref="Q65:S65"/>
    <mergeCell ref="U65:V65"/>
    <mergeCell ref="C61:P61"/>
    <mergeCell ref="Q61:S61"/>
    <mergeCell ref="U61:V61"/>
    <mergeCell ref="C62:P62"/>
    <mergeCell ref="Q62:S62"/>
    <mergeCell ref="U62:V62"/>
    <mergeCell ref="C59:P59"/>
    <mergeCell ref="Q59:S59"/>
    <mergeCell ref="U59:V59"/>
    <mergeCell ref="C60:P60"/>
    <mergeCell ref="Q60:S60"/>
    <mergeCell ref="U60:V60"/>
    <mergeCell ref="C57:P57"/>
    <mergeCell ref="Q57:S57"/>
    <mergeCell ref="U57:V57"/>
    <mergeCell ref="C58:P58"/>
    <mergeCell ref="Q58:S58"/>
    <mergeCell ref="U58:V58"/>
    <mergeCell ref="C53:P53"/>
    <mergeCell ref="C54:P54"/>
    <mergeCell ref="U54:V54"/>
    <mergeCell ref="C55:P55"/>
    <mergeCell ref="U55:V55"/>
    <mergeCell ref="C56:P56"/>
    <mergeCell ref="Q56:S56"/>
    <mergeCell ref="U56:V56"/>
    <mergeCell ref="C50:P50"/>
    <mergeCell ref="U50:V50"/>
    <mergeCell ref="C51:P51"/>
    <mergeCell ref="U51:V51"/>
    <mergeCell ref="C52:P52"/>
    <mergeCell ref="U52:V52"/>
    <mergeCell ref="C47:P47"/>
    <mergeCell ref="Q47:S47"/>
    <mergeCell ref="U47:V47"/>
    <mergeCell ref="C48:P48"/>
    <mergeCell ref="C49:P49"/>
    <mergeCell ref="U49:V49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O38:P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09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К.Маркса,72-1(20)</vt:lpstr>
      <vt:lpstr>'К.Маркса,72-1(20)'!Область_печати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2021-03-27T17:42:05Z</dcterms:created>
  <dcterms:modified xsi:type="dcterms:W3CDTF">2021-03-27T17:42:05Z</dcterms:modified>
</cp:coreProperties>
</file>