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митрий\Desktop\"/>
    </mc:Choice>
  </mc:AlternateContent>
  <xr:revisionPtr revIDLastSave="0" documentId="8_{26105EF2-4D01-4F33-BD9F-5A92702DB38C}" xr6:coauthVersionLast="45" xr6:coauthVersionMax="45" xr10:uidLastSave="{00000000-0000-0000-0000-000000000000}"/>
  <bookViews>
    <workbookView xWindow="-120" yWindow="-120" windowWidth="29040" windowHeight="15840" xr2:uid="{0D219E39-8C4B-4F14-805F-4CFB690B256E}"/>
  </bookViews>
  <sheets>
    <sheet name="О.Рев.5(20)" sheetId="1" r:id="rId1"/>
  </sheets>
  <definedNames>
    <definedName name="_xlnm.Print_Area" localSheetId="0">'О.Рев.5(20)'!$A$1:$W$125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99" i="1" l="1"/>
  <c r="U92" i="1"/>
  <c r="U93" i="1" s="1"/>
  <c r="U100" i="1" s="1"/>
  <c r="T87" i="1"/>
  <c r="U81" i="1"/>
  <c r="W81" i="1" s="1"/>
  <c r="U76" i="1"/>
  <c r="W76" i="1" s="1"/>
  <c r="U72" i="1"/>
  <c r="U67" i="1"/>
  <c r="W67" i="1" s="1"/>
  <c r="U44" i="1"/>
  <c r="AX41" i="1"/>
  <c r="AY41" i="1" s="1"/>
  <c r="AW41" i="1"/>
  <c r="AU41" i="1"/>
  <c r="AR41" i="1"/>
  <c r="Q39" i="1"/>
  <c r="Q38" i="1"/>
  <c r="Q37" i="1"/>
  <c r="Q36" i="1"/>
  <c r="Q35" i="1"/>
  <c r="O34" i="1"/>
  <c r="L34" i="1"/>
  <c r="J34" i="1"/>
  <c r="Q34" i="1" s="1"/>
  <c r="Q33" i="1"/>
  <c r="Q32" i="1"/>
  <c r="Q31" i="1"/>
  <c r="Q30" i="1"/>
  <c r="Q29" i="1"/>
  <c r="Q28" i="1"/>
  <c r="Q27" i="1"/>
  <c r="O25" i="1"/>
  <c r="L24" i="1"/>
  <c r="Q24" i="1" s="1"/>
  <c r="Q22" i="1"/>
  <c r="Q21" i="1"/>
  <c r="O21" i="1"/>
  <c r="L21" i="1"/>
  <c r="J21" i="1"/>
  <c r="G9" i="1"/>
  <c r="W83" i="1" s="1"/>
  <c r="W44" i="1" l="1"/>
  <c r="Q56" i="1"/>
  <c r="U56" i="1" s="1"/>
  <c r="W56" i="1" s="1"/>
  <c r="W72" i="1"/>
  <c r="Q78" i="1"/>
  <c r="U78" i="1" s="1"/>
  <c r="W78" i="1" s="1"/>
  <c r="Q85" i="1"/>
  <c r="U85" i="1" s="1"/>
  <c r="W85" i="1" s="1"/>
  <c r="Q48" i="1"/>
  <c r="U48" i="1" s="1"/>
  <c r="W48" i="1" s="1"/>
  <c r="Q76" i="1"/>
  <c r="Q44" i="1"/>
  <c r="Q72" i="1"/>
  <c r="Q83" i="1"/>
  <c r="Q67" i="1"/>
  <c r="Q81" i="1"/>
  <c r="W87" i="1" l="1"/>
  <c r="Q87" i="1"/>
  <c r="U87" i="1"/>
  <c r="U89" i="1" s="1"/>
</calcChain>
</file>

<file path=xl/sharedStrings.xml><?xml version="1.0" encoding="utf-8"?>
<sst xmlns="http://schemas.openxmlformats.org/spreadsheetml/2006/main" count="116" uniqueCount="106">
  <si>
    <t>МУЖРЭП №5</t>
  </si>
  <si>
    <t>Лицевой счет по начислению и расходованию денежных средств</t>
  </si>
  <si>
    <t>период</t>
  </si>
  <si>
    <t>по</t>
  </si>
  <si>
    <t>Октябрьской Революции</t>
  </si>
  <si>
    <t>S общая кв.и нежилых (м2)</t>
  </si>
  <si>
    <t>этажность</t>
  </si>
  <si>
    <t>год постройки</t>
  </si>
  <si>
    <t>благоустройство:</t>
  </si>
  <si>
    <t>S общая квартир (м2)</t>
  </si>
  <si>
    <t>кол-во подъездов</t>
  </si>
  <si>
    <t>Кровля -</t>
  </si>
  <si>
    <t>метало профиль</t>
  </si>
  <si>
    <t>Газ, х/в, ц/п, ц/отопл., водоотведение, электоснабжение, водогрейные колонки</t>
  </si>
  <si>
    <t>S нежилых помещений (м2)</t>
  </si>
  <si>
    <t>кол-во лифтов</t>
  </si>
  <si>
    <t>S кровли</t>
  </si>
  <si>
    <t>S прилег.убор.террит (м2)</t>
  </si>
  <si>
    <t>кол-во квартир</t>
  </si>
  <si>
    <t>S мест общ. пользов. (для расчета одн)</t>
  </si>
  <si>
    <t>хвс-93,7, э.э-409,7</t>
  </si>
  <si>
    <t>S подвала (м2)</t>
  </si>
  <si>
    <t>кол-во человек</t>
  </si>
  <si>
    <t>матер-л стен</t>
  </si>
  <si>
    <t>камень</t>
  </si>
  <si>
    <t>Тариф действующий</t>
  </si>
  <si>
    <t>Остаток на лицевом счете на начало периода ИЛИ</t>
  </si>
  <si>
    <t>Задолженность перед Управляющей компанией (руб.)</t>
  </si>
  <si>
    <t>Услуга</t>
  </si>
  <si>
    <t>Остаток на начало пер</t>
  </si>
  <si>
    <t>Начислено</t>
  </si>
  <si>
    <t>Оплачено</t>
  </si>
  <si>
    <t>Остаток на     конец пер</t>
  </si>
  <si>
    <t xml:space="preserve">  Содержание и техническое обслуживание</t>
  </si>
  <si>
    <t>Размещение оборудования</t>
  </si>
  <si>
    <t>в том числе СОИ</t>
  </si>
  <si>
    <r>
      <t xml:space="preserve">ИТОГО Доход:       </t>
    </r>
    <r>
      <rPr>
        <i/>
        <sz val="9"/>
        <rFont val="Times New Roman"/>
        <family val="1"/>
        <charset val="204"/>
      </rPr>
      <t xml:space="preserve"> (оплачено + ост.на лиц.сч. )</t>
    </r>
  </si>
  <si>
    <t>информационно:</t>
  </si>
  <si>
    <t>Уборка прилегающей территории</t>
  </si>
  <si>
    <t>Уборка подъезда</t>
  </si>
  <si>
    <t xml:space="preserve">  вознаграждение уполномоченному по дому</t>
  </si>
  <si>
    <t xml:space="preserve">  текущий ремонт</t>
  </si>
  <si>
    <t>капитальный ремонт</t>
  </si>
  <si>
    <t>пеня (на содержаниеи техническое обслуживание)</t>
  </si>
  <si>
    <t>пеня (на электроэнергию)</t>
  </si>
  <si>
    <t>Коммунальные услуги:  Всего:</t>
  </si>
  <si>
    <t>электроэнергия</t>
  </si>
  <si>
    <t>ХВС</t>
  </si>
  <si>
    <t>Тепловая энергия на отопление и гвс</t>
  </si>
  <si>
    <t>Обращение ТКО</t>
  </si>
  <si>
    <t>план (калькуляция)</t>
  </si>
  <si>
    <t>ФАКТ</t>
  </si>
  <si>
    <t>разница</t>
  </si>
  <si>
    <t>Расходы по содержанию общего имущества МКД (ХВС)</t>
  </si>
  <si>
    <t>Сумма за период</t>
  </si>
  <si>
    <t>на 1м2</t>
  </si>
  <si>
    <t>Расходы по содержанию общего имущества МКД (Э.Э)</t>
  </si>
  <si>
    <t>Расшифровка по статье: "Содержание и техническое обслуживание"</t>
  </si>
  <si>
    <t>Калькуляция</t>
  </si>
  <si>
    <t>фактически</t>
  </si>
  <si>
    <t>Статья затрат</t>
  </si>
  <si>
    <t>на 1 м2</t>
  </si>
  <si>
    <t>Услуги</t>
  </si>
  <si>
    <r>
      <t>Содержание и тех.обслуживание конструктивных элементов здания. Содержание и тех.обслуживание инженерного оборудования(</t>
    </r>
    <r>
      <rPr>
        <i/>
        <sz val="10"/>
        <rFont val="Times New Roman"/>
        <family val="1"/>
        <charset val="204"/>
      </rPr>
      <t>ФЗП,ЕСН, материалы и оборудование, общеэксплуатацинные)</t>
    </r>
  </si>
  <si>
    <t xml:space="preserve">в т.ч. мелкий ремонт по выявленным нарушениям </t>
  </si>
  <si>
    <t>Выписка Росреестра акт 127 от 01.06.2020</t>
  </si>
  <si>
    <r>
      <t xml:space="preserve">Аварийное обслуживание  систем отопления,ГВС,ХВС,В/О,электроснабжения МКД </t>
    </r>
    <r>
      <rPr>
        <i/>
        <sz val="10"/>
        <rFont val="Times New Roman"/>
        <family val="1"/>
        <charset val="204"/>
      </rPr>
      <t xml:space="preserve"> (ФЗП,ЕСН, материалы и оборудование, общеэксплуатацинные)</t>
    </r>
  </si>
  <si>
    <t>Аварийное обслуживание  систем теплоснабжения, сан.-технических систем, электрических систем (ФЗП,ЕСН, материалы и оборудование, общеэксплуатацинные)</t>
  </si>
  <si>
    <t xml:space="preserve">Выезд на обследование гвс </t>
  </si>
  <si>
    <t xml:space="preserve">Выезд на обследование канализации  </t>
  </si>
  <si>
    <t>Обследование инженерных сетей хвс,гвс,отопления,водоотведенияя</t>
  </si>
  <si>
    <t>Аварийное обслуживание МУП ЖЭУ №7</t>
  </si>
  <si>
    <t>3</t>
  </si>
  <si>
    <t>Техническое обслуживание инженерных сетей электроснабжения МКД                                                                                                         Контроль и поверка работы общ. приборов учета</t>
  </si>
  <si>
    <t>Замена счетчика,трансформатора и прокладка провода</t>
  </si>
  <si>
    <t xml:space="preserve">Ремонт освещения подъезда </t>
  </si>
  <si>
    <t xml:space="preserve">Замена светильника </t>
  </si>
  <si>
    <t>Замена выключателя</t>
  </si>
  <si>
    <t xml:space="preserve">Замена светильника и т/о системы электроснабжения </t>
  </si>
  <si>
    <t>Замена ламп накаливания, установка переходника</t>
  </si>
  <si>
    <t>Осмотр и тех обслуживание электроустановок</t>
  </si>
  <si>
    <t>4</t>
  </si>
  <si>
    <t>Поверка и прочистка дымоходов, вентканалов ИП Моисеенко</t>
  </si>
  <si>
    <t>акт№5 от 03.02.20</t>
  </si>
  <si>
    <t>акт№27 от 27.07.20</t>
  </si>
  <si>
    <t>5</t>
  </si>
  <si>
    <t>ТО внутридомовых и наружних газопроводов  по договору "Ставропольгоргаз"</t>
  </si>
  <si>
    <t>акт В756 от 27.10.2020</t>
  </si>
  <si>
    <t>Работы и услуги по санитарному содержанию общего имущества</t>
  </si>
  <si>
    <t>Санитарное содержание придомовой территории</t>
  </si>
  <si>
    <t>Дератизация и дезинсекция</t>
  </si>
  <si>
    <t>Услуга по управлению многоквартирным домом</t>
  </si>
  <si>
    <t>Содержание и тех обслуживание жилья</t>
  </si>
  <si>
    <t>Услуги СГРЦ(ГИС ЖКХ)</t>
  </si>
  <si>
    <t>Рентабельность предприятия</t>
  </si>
  <si>
    <t>ИТОГО РАСХОД:</t>
  </si>
  <si>
    <r>
      <t xml:space="preserve">Остаток на лицевом счете на конец отчетного периода: </t>
    </r>
    <r>
      <rPr>
        <i/>
        <sz val="10"/>
        <rFont val="Arial"/>
        <family val="2"/>
        <charset val="204"/>
      </rPr>
      <t xml:space="preserve"> "Содержание и техническое обслуживание"                     ( доход - расход) минус (одн хвс, одн э.э)</t>
    </r>
  </si>
  <si>
    <t xml:space="preserve">Т Е К У Щ И Й  Р Е М О Н Т </t>
  </si>
  <si>
    <t xml:space="preserve">    Остаток по текущему ремонту (резервному фонду)  на 01.01.2020 г. </t>
  </si>
  <si>
    <r>
      <t xml:space="preserve">    Доход:    </t>
    </r>
    <r>
      <rPr>
        <sz val="10"/>
        <rFont val="Times New Roman"/>
        <family val="1"/>
        <charset val="204"/>
      </rPr>
      <t>Текущий ремонт 2020 г.</t>
    </r>
  </si>
  <si>
    <t xml:space="preserve">    Итого Доход:</t>
  </si>
  <si>
    <t>Итого Расход:</t>
  </si>
  <si>
    <r>
      <t xml:space="preserve">    Остаток:  </t>
    </r>
    <r>
      <rPr>
        <sz val="10"/>
        <rFont val="Times New Roman"/>
        <family val="1"/>
        <charset val="204"/>
      </rPr>
      <t xml:space="preserve"> Текущий ремонт  на 01.01.2021 г.</t>
    </r>
  </si>
  <si>
    <t>Результат</t>
  </si>
  <si>
    <t>Экономист:                             __________________________             И.В.Семенихина</t>
  </si>
  <si>
    <t>Старший по  дому:             ___________________________            Т.Н.Харкевич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</si>
</sst>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0.000"/>
  </numFmts>
  <fonts count="5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4"/>
      <name val="Times New Roman"/>
      <family val="2"/>
    </font>
    <font>
      <b/>
      <i/>
      <sz val="11"/>
      <name val="Times New Roman"/>
      <family val="2"/>
    </font>
    <font>
      <sz val="9"/>
      <name val="Times New Roman"/>
      <family val="1"/>
    </font>
    <font>
      <b/>
      <sz val="10"/>
      <name val="Arial"/>
      <family val="2"/>
      <charset val="204"/>
    </font>
    <font>
      <sz val="8"/>
      <name val="Arial"/>
      <family val="2"/>
    </font>
    <font>
      <sz val="8"/>
      <name val="Times New Roman"/>
      <family val="1"/>
    </font>
    <font>
      <sz val="10"/>
      <name val="Times New Roman"/>
      <family val="1"/>
    </font>
    <font>
      <b/>
      <i/>
      <sz val="9"/>
      <name val="Calibri"/>
      <family val="2"/>
      <charset val="204"/>
    </font>
    <font>
      <b/>
      <i/>
      <sz val="10"/>
      <name val="Calibri"/>
      <family val="2"/>
      <charset val="204"/>
    </font>
    <font>
      <i/>
      <sz val="10"/>
      <name val="Calibri"/>
      <family val="2"/>
      <charset val="204"/>
    </font>
    <font>
      <sz val="9"/>
      <name val="Calibri"/>
      <family val="2"/>
    </font>
    <font>
      <b/>
      <i/>
      <sz val="9"/>
      <name val="Calibri"/>
      <family val="2"/>
    </font>
    <font>
      <b/>
      <i/>
      <sz val="10"/>
      <name val="Arial"/>
      <family val="2"/>
    </font>
    <font>
      <i/>
      <sz val="9"/>
      <name val="Calibri"/>
      <family val="2"/>
      <charset val="204"/>
    </font>
    <font>
      <sz val="11"/>
      <name val="Calibri"/>
      <family val="2"/>
      <charset val="204"/>
      <scheme val="minor"/>
    </font>
    <font>
      <b/>
      <i/>
      <sz val="9"/>
      <name val="Times New Roman"/>
      <family val="1"/>
    </font>
    <font>
      <i/>
      <sz val="9"/>
      <name val="Times New Roman"/>
      <family val="1"/>
      <charset val="204"/>
    </font>
    <font>
      <b/>
      <i/>
      <sz val="10"/>
      <name val="Times New Roman"/>
      <family val="1"/>
    </font>
    <font>
      <i/>
      <sz val="9"/>
      <name val="Calibri"/>
      <family val="2"/>
    </font>
    <font>
      <i/>
      <sz val="10"/>
      <name val="Arial"/>
      <family val="2"/>
    </font>
    <font>
      <b/>
      <i/>
      <sz val="10"/>
      <name val="Calibri"/>
      <family val="2"/>
    </font>
    <font>
      <i/>
      <sz val="10"/>
      <name val="Times New Roman"/>
      <family val="1"/>
    </font>
    <font>
      <sz val="9"/>
      <name val="Times New Roman"/>
      <family val="1"/>
      <charset val="204"/>
    </font>
    <font>
      <sz val="9"/>
      <name val="Arial"/>
      <family val="2"/>
    </font>
    <font>
      <i/>
      <sz val="8"/>
      <name val="Times New Roman"/>
      <family val="1"/>
    </font>
    <font>
      <i/>
      <sz val="9"/>
      <name val="Times New Roman"/>
      <family val="1"/>
    </font>
    <font>
      <b/>
      <i/>
      <sz val="9"/>
      <color rgb="FFFF0000"/>
      <name val="Times New Roman"/>
      <family val="1"/>
    </font>
    <font>
      <i/>
      <sz val="9"/>
      <color rgb="FFFF0000"/>
      <name val="Times New Roman"/>
      <family val="1"/>
    </font>
    <font>
      <i/>
      <sz val="8"/>
      <color rgb="FFFF0000"/>
      <name val="Times New Roman"/>
      <family val="1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color rgb="FFFF0000"/>
      <name val="Times New Roman"/>
      <family val="1"/>
    </font>
    <font>
      <i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Times New Roman"/>
      <family val="1"/>
      <charset val="204"/>
    </font>
    <font>
      <b/>
      <i/>
      <sz val="9.5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9.5"/>
      <name val="Times New Roman"/>
      <family val="1"/>
      <charset val="204"/>
    </font>
    <font>
      <sz val="10"/>
      <name val="Times New Roman"/>
      <family val="2"/>
    </font>
    <font>
      <b/>
      <sz val="11"/>
      <name val="Times New Roman"/>
      <family val="1"/>
      <charset val="204"/>
    </font>
    <font>
      <b/>
      <i/>
      <sz val="10"/>
      <name val="Arial"/>
      <family val="2"/>
      <charset val="204"/>
    </font>
    <font>
      <sz val="10.5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9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/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 style="thin">
        <color rgb="FFA9A9A9"/>
      </left>
      <right/>
      <top style="thin">
        <color rgb="FFA9A9A9"/>
      </top>
      <bottom style="thin">
        <color rgb="FFA9A9A9"/>
      </bottom>
      <diagonal/>
    </border>
    <border>
      <left/>
      <right/>
      <top style="thin">
        <color rgb="FFA9A9A9"/>
      </top>
      <bottom/>
      <diagonal/>
    </border>
    <border>
      <left/>
      <right style="thin">
        <color rgb="FFA9A9A9"/>
      </right>
      <top style="thin">
        <color rgb="FFA9A9A9"/>
      </top>
      <bottom style="thin">
        <color rgb="FFA9A9A9"/>
      </bottom>
      <diagonal/>
    </border>
    <border>
      <left/>
      <right/>
      <top/>
      <bottom style="thin">
        <color rgb="FFA9A9A9"/>
      </bottom>
      <diagonal/>
    </border>
    <border>
      <left style="thin">
        <color rgb="FFA9A9A9"/>
      </left>
      <right/>
      <top style="thin">
        <color rgb="FFA9A9A9"/>
      </top>
      <bottom/>
      <diagonal/>
    </border>
    <border>
      <left/>
      <right style="thin">
        <color rgb="FFA9A9A9"/>
      </right>
      <top style="thin">
        <color rgb="FFA9A9A9"/>
      </top>
      <bottom/>
      <diagonal/>
    </border>
    <border>
      <left style="thin">
        <color rgb="FFA9A9A9"/>
      </left>
      <right/>
      <top/>
      <bottom style="thin">
        <color rgb="FFA9A9A9"/>
      </bottom>
      <diagonal/>
    </border>
    <border>
      <left/>
      <right style="thin">
        <color rgb="FFA9A9A9"/>
      </right>
      <top/>
      <bottom style="thin">
        <color rgb="FFA9A9A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B3AC86"/>
      </right>
      <top style="thin">
        <color rgb="FFB3AC86"/>
      </top>
      <bottom style="thin">
        <color rgb="FFB3AC86"/>
      </bottom>
      <diagonal/>
    </border>
    <border>
      <left style="thin">
        <color rgb="FFB3AC86"/>
      </left>
      <right style="thin">
        <color rgb="FFB3AC86"/>
      </right>
      <top style="thin">
        <color rgb="FFB3AC86"/>
      </top>
      <bottom style="thin">
        <color rgb="FFB3AC86"/>
      </bottom>
      <diagonal/>
    </border>
    <border>
      <left style="thin">
        <color rgb="FFB3AC86"/>
      </left>
      <right/>
      <top style="thin">
        <color rgb="FFB3AC86"/>
      </top>
      <bottom style="thin">
        <color rgb="FFA9A9A9"/>
      </bottom>
      <diagonal/>
    </border>
    <border>
      <left/>
      <right/>
      <top style="thin">
        <color rgb="FFB3AC86"/>
      </top>
      <bottom style="thin">
        <color rgb="FFA9A9A9"/>
      </bottom>
      <diagonal/>
    </border>
    <border>
      <left/>
      <right style="thin">
        <color rgb="FFB3AC86"/>
      </right>
      <top style="thin">
        <color rgb="FFB3AC86"/>
      </top>
      <bottom style="thin">
        <color rgb="FFA9A9A9"/>
      </bottom>
      <diagonal/>
    </border>
    <border>
      <left/>
      <right/>
      <top style="thin">
        <color rgb="FFA9A9A9"/>
      </top>
      <bottom style="thin">
        <color rgb="FFA9A9A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rgb="FFA9A9A9"/>
      </top>
      <bottom style="thin">
        <color rgb="FFA9A9A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 style="thin">
        <color theme="0" tint="-0.34998626667073579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34998626667073579"/>
      </top>
      <bottom style="thin">
        <color theme="0" tint="-0.499984740745262"/>
      </bottom>
      <diagonal/>
    </border>
    <border>
      <left/>
      <right/>
      <top style="thin">
        <color theme="0" tint="-0.34998626667073579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34998626667073579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</borders>
  <cellStyleXfs count="2">
    <xf numFmtId="0" fontId="0" fillId="0" borderId="0"/>
    <xf numFmtId="0" fontId="6" fillId="0" borderId="0"/>
  </cellStyleXfs>
  <cellXfs count="438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4" fillId="3" borderId="0" xfId="0" applyFont="1" applyFill="1" applyAlignment="1">
      <alignment horizontal="right" wrapText="1"/>
    </xf>
    <xf numFmtId="0" fontId="4" fillId="3" borderId="0" xfId="0" applyFont="1" applyFill="1" applyAlignment="1">
      <alignment horizontal="center"/>
    </xf>
    <xf numFmtId="14" fontId="5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0" xfId="0" applyFont="1" applyFill="1" applyAlignment="1">
      <alignment horizontal="right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4" fillId="3" borderId="0" xfId="0" applyFont="1" applyFill="1" applyAlignment="1">
      <alignment horizontal="left" wrapText="1"/>
    </xf>
    <xf numFmtId="0" fontId="4" fillId="3" borderId="0" xfId="0" applyFont="1" applyFill="1" applyAlignment="1">
      <alignment horizontal="left"/>
    </xf>
    <xf numFmtId="0" fontId="4" fillId="3" borderId="0" xfId="0" applyFont="1" applyFill="1" applyAlignment="1">
      <alignment horizontal="center"/>
    </xf>
    <xf numFmtId="0" fontId="4" fillId="3" borderId="5" xfId="0" applyFont="1" applyFill="1" applyBorder="1" applyAlignment="1">
      <alignment horizontal="left" wrapText="1"/>
    </xf>
    <xf numFmtId="164" fontId="4" fillId="3" borderId="5" xfId="0" applyNumberFormat="1" applyFont="1" applyFill="1" applyBorder="1" applyAlignment="1">
      <alignment horizontal="center"/>
    </xf>
    <xf numFmtId="0" fontId="4" fillId="3" borderId="0" xfId="0" applyFont="1" applyFill="1" applyAlignment="1">
      <alignment horizontal="left"/>
    </xf>
    <xf numFmtId="0" fontId="4" fillId="3" borderId="5" xfId="0" applyFont="1" applyFill="1" applyBorder="1" applyAlignment="1">
      <alignment horizontal="center" wrapText="1"/>
    </xf>
    <xf numFmtId="1" fontId="4" fillId="3" borderId="5" xfId="0" applyNumberFormat="1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/>
    </xf>
    <xf numFmtId="3" fontId="4" fillId="3" borderId="5" xfId="0" applyNumberFormat="1" applyFont="1" applyFill="1" applyBorder="1" applyAlignment="1">
      <alignment horizontal="center"/>
    </xf>
    <xf numFmtId="0" fontId="4" fillId="3" borderId="5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vertical="center" wrapText="1"/>
    </xf>
    <xf numFmtId="165" fontId="4" fillId="3" borderId="5" xfId="0" applyNumberFormat="1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1" fontId="4" fillId="3" borderId="5" xfId="0" applyNumberFormat="1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 wrapText="1"/>
    </xf>
    <xf numFmtId="0" fontId="8" fillId="3" borderId="5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 wrapText="1"/>
    </xf>
    <xf numFmtId="0" fontId="8" fillId="3" borderId="0" xfId="0" applyFont="1" applyFill="1" applyAlignment="1">
      <alignment horizontal="right" wrapText="1"/>
    </xf>
    <xf numFmtId="0" fontId="8" fillId="3" borderId="0" xfId="0" applyFont="1" applyFill="1" applyAlignment="1">
      <alignment horizontal="left" wrapText="1"/>
    </xf>
    <xf numFmtId="0" fontId="4" fillId="3" borderId="9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 wrapText="1"/>
    </xf>
    <xf numFmtId="2" fontId="8" fillId="3" borderId="8" xfId="0" applyNumberFormat="1" applyFont="1" applyFill="1" applyBorder="1" applyAlignment="1">
      <alignment horizontal="center" wrapText="1"/>
    </xf>
    <xf numFmtId="2" fontId="8" fillId="3" borderId="10" xfId="0" applyNumberFormat="1" applyFont="1" applyFill="1" applyBorder="1" applyAlignment="1">
      <alignment horizontal="center" wrapText="1"/>
    </xf>
    <xf numFmtId="0" fontId="4" fillId="2" borderId="0" xfId="0" applyFont="1" applyFill="1" applyAlignment="1">
      <alignment horizontal="right" wrapText="1"/>
    </xf>
    <xf numFmtId="0" fontId="4" fillId="2" borderId="0" xfId="0" applyFont="1" applyFill="1" applyAlignment="1">
      <alignment horizontal="left" wrapText="1"/>
    </xf>
    <xf numFmtId="0" fontId="4" fillId="2" borderId="11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9" fillId="5" borderId="6" xfId="0" applyFont="1" applyFill="1" applyBorder="1" applyAlignment="1">
      <alignment horizontal="center" vertical="center" wrapText="1"/>
    </xf>
    <xf numFmtId="4" fontId="10" fillId="5" borderId="12" xfId="0" applyNumberFormat="1" applyFont="1" applyFill="1" applyBorder="1" applyAlignment="1">
      <alignment horizontal="center" vertical="center"/>
    </xf>
    <xf numFmtId="4" fontId="10" fillId="5" borderId="9" xfId="0" applyNumberFormat="1" applyFont="1" applyFill="1" applyBorder="1" applyAlignment="1">
      <alignment horizontal="center" vertical="center"/>
    </xf>
    <xf numFmtId="4" fontId="10" fillId="5" borderId="13" xfId="0" applyNumberFormat="1" applyFont="1" applyFill="1" applyBorder="1" applyAlignment="1">
      <alignment horizontal="center" vertical="center"/>
    </xf>
    <xf numFmtId="4" fontId="11" fillId="6" borderId="0" xfId="0" applyNumberFormat="1" applyFont="1" applyFill="1" applyAlignment="1">
      <alignment horizontal="center"/>
    </xf>
    <xf numFmtId="0" fontId="9" fillId="5" borderId="7" xfId="0" applyFont="1" applyFill="1" applyBorder="1" applyAlignment="1">
      <alignment horizontal="center" vertical="center" wrapText="1"/>
    </xf>
    <xf numFmtId="4" fontId="10" fillId="5" borderId="14" xfId="0" applyNumberFormat="1" applyFont="1" applyFill="1" applyBorder="1" applyAlignment="1">
      <alignment horizontal="center" vertical="center"/>
    </xf>
    <xf numFmtId="4" fontId="10" fillId="5" borderId="11" xfId="0" applyNumberFormat="1" applyFont="1" applyFill="1" applyBorder="1" applyAlignment="1">
      <alignment horizontal="center" vertical="center"/>
    </xf>
    <xf numFmtId="4" fontId="10" fillId="5" borderId="15" xfId="0" applyNumberFormat="1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wrapText="1"/>
    </xf>
    <xf numFmtId="0" fontId="13" fillId="3" borderId="16" xfId="0" applyFont="1" applyFill="1" applyBorder="1" applyAlignment="1">
      <alignment horizontal="left"/>
    </xf>
    <xf numFmtId="2" fontId="13" fillId="3" borderId="8" xfId="0" applyNumberFormat="1" applyFont="1" applyFill="1" applyBorder="1" applyAlignment="1">
      <alignment horizontal="center" wrapText="1"/>
    </xf>
    <xf numFmtId="2" fontId="9" fillId="3" borderId="5" xfId="0" applyNumberFormat="1" applyFont="1" applyFill="1" applyBorder="1" applyAlignment="1">
      <alignment horizontal="center" wrapText="1"/>
    </xf>
    <xf numFmtId="2" fontId="9" fillId="3" borderId="5" xfId="0" applyNumberFormat="1" applyFont="1" applyFill="1" applyBorder="1" applyAlignment="1">
      <alignment horizontal="center"/>
    </xf>
    <xf numFmtId="2" fontId="9" fillId="3" borderId="8" xfId="0" applyNumberFormat="1" applyFont="1" applyFill="1" applyBorder="1" applyAlignment="1">
      <alignment horizontal="center"/>
    </xf>
    <xf numFmtId="2" fontId="9" fillId="3" borderId="22" xfId="0" applyNumberFormat="1" applyFont="1" applyFill="1" applyBorder="1" applyAlignment="1">
      <alignment horizontal="center"/>
    </xf>
    <xf numFmtId="2" fontId="9" fillId="3" borderId="10" xfId="0" applyNumberFormat="1" applyFont="1" applyFill="1" applyBorder="1" applyAlignment="1">
      <alignment horizontal="center"/>
    </xf>
    <xf numFmtId="164" fontId="9" fillId="3" borderId="0" xfId="0" applyNumberFormat="1" applyFont="1" applyFill="1" applyAlignment="1">
      <alignment horizontal="center"/>
    </xf>
    <xf numFmtId="0" fontId="14" fillId="3" borderId="0" xfId="0" applyFont="1" applyFill="1" applyAlignment="1">
      <alignment horizontal="center"/>
    </xf>
    <xf numFmtId="0" fontId="15" fillId="3" borderId="16" xfId="0" applyFont="1" applyFill="1" applyBorder="1" applyAlignment="1">
      <alignment horizontal="left"/>
    </xf>
    <xf numFmtId="2" fontId="12" fillId="3" borderId="8" xfId="0" applyNumberFormat="1" applyFont="1" applyFill="1" applyBorder="1" applyAlignment="1">
      <alignment horizontal="center" wrapText="1"/>
    </xf>
    <xf numFmtId="2" fontId="15" fillId="3" borderId="5" xfId="0" applyNumberFormat="1" applyFont="1" applyFill="1" applyBorder="1" applyAlignment="1">
      <alignment horizontal="center" wrapText="1"/>
    </xf>
    <xf numFmtId="2" fontId="15" fillId="3" borderId="5" xfId="0" applyNumberFormat="1" applyFont="1" applyFill="1" applyBorder="1" applyAlignment="1">
      <alignment horizontal="center"/>
    </xf>
    <xf numFmtId="2" fontId="15" fillId="3" borderId="8" xfId="0" applyNumberFormat="1" applyFont="1" applyFill="1" applyBorder="1" applyAlignment="1">
      <alignment horizontal="center"/>
    </xf>
    <xf numFmtId="2" fontId="15" fillId="3" borderId="22" xfId="0" applyNumberFormat="1" applyFont="1" applyFill="1" applyBorder="1" applyAlignment="1">
      <alignment horizontal="center"/>
    </xf>
    <xf numFmtId="2" fontId="15" fillId="3" borderId="10" xfId="0" applyNumberFormat="1" applyFont="1" applyFill="1" applyBorder="1" applyAlignment="1">
      <alignment horizontal="center"/>
    </xf>
    <xf numFmtId="164" fontId="15" fillId="3" borderId="0" xfId="0" applyNumberFormat="1" applyFont="1" applyFill="1" applyAlignment="1">
      <alignment horizontal="center"/>
    </xf>
    <xf numFmtId="0" fontId="15" fillId="3" borderId="23" xfId="0" applyFont="1" applyFill="1" applyBorder="1" applyAlignment="1">
      <alignment horizontal="left"/>
    </xf>
    <xf numFmtId="0" fontId="15" fillId="3" borderId="24" xfId="0" applyFont="1" applyFill="1" applyBorder="1" applyAlignment="1">
      <alignment horizontal="left"/>
    </xf>
    <xf numFmtId="0" fontId="15" fillId="3" borderId="25" xfId="0" applyFont="1" applyFill="1" applyBorder="1" applyAlignment="1">
      <alignment horizontal="left"/>
    </xf>
    <xf numFmtId="2" fontId="12" fillId="3" borderId="26" xfId="0" applyNumberFormat="1" applyFont="1" applyFill="1" applyBorder="1" applyAlignment="1">
      <alignment horizontal="center" wrapText="1"/>
    </xf>
    <xf numFmtId="2" fontId="12" fillId="3" borderId="10" xfId="0" applyNumberFormat="1" applyFont="1" applyFill="1" applyBorder="1" applyAlignment="1">
      <alignment horizontal="center" wrapText="1"/>
    </xf>
    <xf numFmtId="2" fontId="15" fillId="3" borderId="8" xfId="0" applyNumberFormat="1" applyFont="1" applyFill="1" applyBorder="1" applyAlignment="1">
      <alignment horizontal="center" wrapText="1"/>
    </xf>
    <xf numFmtId="2" fontId="15" fillId="3" borderId="22" xfId="0" applyNumberFormat="1" applyFont="1" applyFill="1" applyBorder="1" applyAlignment="1">
      <alignment horizontal="center" wrapText="1"/>
    </xf>
    <xf numFmtId="2" fontId="15" fillId="3" borderId="10" xfId="0" applyNumberFormat="1" applyFont="1" applyFill="1" applyBorder="1" applyAlignment="1">
      <alignment horizontal="center" wrapText="1"/>
    </xf>
    <xf numFmtId="2" fontId="15" fillId="3" borderId="8" xfId="0" applyNumberFormat="1" applyFont="1" applyFill="1" applyBorder="1" applyAlignment="1">
      <alignment horizontal="center"/>
    </xf>
    <xf numFmtId="2" fontId="15" fillId="3" borderId="22" xfId="0" applyNumberFormat="1" applyFont="1" applyFill="1" applyBorder="1" applyAlignment="1">
      <alignment horizontal="center"/>
    </xf>
    <xf numFmtId="2" fontId="15" fillId="3" borderId="10" xfId="0" applyNumberFormat="1" applyFont="1" applyFill="1" applyBorder="1" applyAlignment="1">
      <alignment horizontal="center"/>
    </xf>
    <xf numFmtId="3" fontId="9" fillId="3" borderId="0" xfId="0" applyNumberFormat="1" applyFont="1" applyFill="1" applyAlignment="1">
      <alignment horizontal="center"/>
    </xf>
    <xf numFmtId="0" fontId="16" fillId="0" borderId="0" xfId="0" applyFont="1"/>
    <xf numFmtId="0" fontId="17" fillId="4" borderId="16" xfId="0" applyFont="1" applyFill="1" applyBorder="1" applyAlignment="1">
      <alignment horizontal="center"/>
    </xf>
    <xf numFmtId="4" fontId="19" fillId="4" borderId="26" xfId="0" applyNumberFormat="1" applyFont="1" applyFill="1" applyBorder="1" applyAlignment="1">
      <alignment horizontal="center"/>
    </xf>
    <xf numFmtId="4" fontId="19" fillId="4" borderId="22" xfId="0" applyNumberFormat="1" applyFont="1" applyFill="1" applyBorder="1" applyAlignment="1">
      <alignment horizontal="center"/>
    </xf>
    <xf numFmtId="4" fontId="19" fillId="4" borderId="10" xfId="0" applyNumberFormat="1" applyFont="1" applyFill="1" applyBorder="1" applyAlignment="1">
      <alignment horizontal="center"/>
    </xf>
    <xf numFmtId="4" fontId="19" fillId="3" borderId="0" xfId="0" applyNumberFormat="1" applyFont="1" applyFill="1" applyAlignment="1">
      <alignment horizontal="center"/>
    </xf>
    <xf numFmtId="0" fontId="15" fillId="3" borderId="0" xfId="0" applyFont="1" applyFill="1" applyAlignment="1">
      <alignment horizontal="left"/>
    </xf>
    <xf numFmtId="0" fontId="15" fillId="3" borderId="8" xfId="0" applyFont="1" applyFill="1" applyBorder="1" applyAlignment="1">
      <alignment horizontal="left"/>
    </xf>
    <xf numFmtId="0" fontId="15" fillId="3" borderId="22" xfId="0" applyFont="1" applyFill="1" applyBorder="1" applyAlignment="1">
      <alignment horizontal="left"/>
    </xf>
    <xf numFmtId="0" fontId="15" fillId="3" borderId="10" xfId="0" applyFont="1" applyFill="1" applyBorder="1" applyAlignment="1">
      <alignment horizontal="left"/>
    </xf>
    <xf numFmtId="2" fontId="20" fillId="3" borderId="8" xfId="0" applyNumberFormat="1" applyFont="1" applyFill="1" applyBorder="1" applyAlignment="1">
      <alignment horizontal="center" wrapText="1"/>
    </xf>
    <xf numFmtId="2" fontId="20" fillId="3" borderId="5" xfId="0" applyNumberFormat="1" applyFont="1" applyFill="1" applyBorder="1" applyAlignment="1">
      <alignment horizontal="center" wrapText="1"/>
    </xf>
    <xf numFmtId="2" fontId="20" fillId="3" borderId="5" xfId="0" applyNumberFormat="1" applyFont="1" applyFill="1" applyBorder="1" applyAlignment="1">
      <alignment horizontal="center"/>
    </xf>
    <xf numFmtId="2" fontId="20" fillId="3" borderId="8" xfId="0" applyNumberFormat="1" applyFont="1" applyFill="1" applyBorder="1" applyAlignment="1">
      <alignment horizontal="center"/>
    </xf>
    <xf numFmtId="2" fontId="20" fillId="3" borderId="22" xfId="0" applyNumberFormat="1" applyFont="1" applyFill="1" applyBorder="1" applyAlignment="1">
      <alignment horizontal="center"/>
    </xf>
    <xf numFmtId="2" fontId="20" fillId="3" borderId="10" xfId="0" applyNumberFormat="1" applyFont="1" applyFill="1" applyBorder="1" applyAlignment="1">
      <alignment horizontal="center"/>
    </xf>
    <xf numFmtId="2" fontId="20" fillId="3" borderId="0" xfId="0" applyNumberFormat="1" applyFont="1" applyFill="1" applyAlignment="1">
      <alignment horizontal="center"/>
    </xf>
    <xf numFmtId="0" fontId="21" fillId="3" borderId="0" xfId="0" applyFont="1" applyFill="1" applyAlignment="1">
      <alignment horizontal="center"/>
    </xf>
    <xf numFmtId="2" fontId="20" fillId="3" borderId="22" xfId="0" applyNumberFormat="1" applyFont="1" applyFill="1" applyBorder="1" applyAlignment="1">
      <alignment horizontal="center" wrapText="1"/>
    </xf>
    <xf numFmtId="2" fontId="20" fillId="3" borderId="10" xfId="0" applyNumberFormat="1" applyFont="1" applyFill="1" applyBorder="1" applyAlignment="1">
      <alignment horizontal="center" wrapText="1"/>
    </xf>
    <xf numFmtId="0" fontId="15" fillId="3" borderId="8" xfId="0" applyFont="1" applyFill="1" applyBorder="1" applyAlignment="1">
      <alignment horizontal="center"/>
    </xf>
    <xf numFmtId="0" fontId="15" fillId="3" borderId="22" xfId="0" applyFont="1" applyFill="1" applyBorder="1" applyAlignment="1">
      <alignment horizontal="center"/>
    </xf>
    <xf numFmtId="0" fontId="15" fillId="3" borderId="10" xfId="0" applyFont="1" applyFill="1" applyBorder="1" applyAlignment="1">
      <alignment horizontal="center"/>
    </xf>
    <xf numFmtId="0" fontId="22" fillId="3" borderId="8" xfId="0" applyFont="1" applyFill="1" applyBorder="1" applyAlignment="1">
      <alignment horizontal="left"/>
    </xf>
    <xf numFmtId="0" fontId="22" fillId="3" borderId="22" xfId="0" applyFont="1" applyFill="1" applyBorder="1" applyAlignment="1">
      <alignment horizontal="left"/>
    </xf>
    <xf numFmtId="0" fontId="22" fillId="3" borderId="10" xfId="0" applyFont="1" applyFill="1" applyBorder="1" applyAlignment="1">
      <alignment horizontal="left"/>
    </xf>
    <xf numFmtId="2" fontId="22" fillId="3" borderId="8" xfId="0" applyNumberFormat="1" applyFont="1" applyFill="1" applyBorder="1" applyAlignment="1">
      <alignment horizontal="center"/>
    </xf>
    <xf numFmtId="2" fontId="22" fillId="3" borderId="5" xfId="0" applyNumberFormat="1" applyFont="1" applyFill="1" applyBorder="1" applyAlignment="1">
      <alignment horizontal="center"/>
    </xf>
    <xf numFmtId="2" fontId="13" fillId="3" borderId="8" xfId="0" applyNumberFormat="1" applyFont="1" applyFill="1" applyBorder="1" applyAlignment="1">
      <alignment horizontal="center"/>
    </xf>
    <xf numFmtId="2" fontId="13" fillId="3" borderId="22" xfId="0" applyNumberFormat="1" applyFont="1" applyFill="1" applyBorder="1" applyAlignment="1">
      <alignment horizontal="center"/>
    </xf>
    <xf numFmtId="2" fontId="13" fillId="3" borderId="10" xfId="0" applyNumberFormat="1" applyFont="1" applyFill="1" applyBorder="1" applyAlignment="1">
      <alignment horizontal="center"/>
    </xf>
    <xf numFmtId="164" fontId="22" fillId="3" borderId="0" xfId="0" applyNumberFormat="1" applyFont="1" applyFill="1" applyAlignment="1">
      <alignment horizontal="center"/>
    </xf>
    <xf numFmtId="0" fontId="12" fillId="3" borderId="8" xfId="0" applyFont="1" applyFill="1" applyBorder="1" applyAlignment="1">
      <alignment horizontal="left"/>
    </xf>
    <xf numFmtId="0" fontId="12" fillId="3" borderId="22" xfId="0" applyFont="1" applyFill="1" applyBorder="1" applyAlignment="1">
      <alignment horizontal="left"/>
    </xf>
    <xf numFmtId="0" fontId="12" fillId="3" borderId="10" xfId="0" applyFont="1" applyFill="1" applyBorder="1" applyAlignment="1">
      <alignment horizontal="left"/>
    </xf>
    <xf numFmtId="2" fontId="12" fillId="3" borderId="5" xfId="0" applyNumberFormat="1" applyFont="1" applyFill="1" applyBorder="1" applyAlignment="1">
      <alignment horizontal="center" wrapText="1"/>
    </xf>
    <xf numFmtId="2" fontId="12" fillId="3" borderId="5" xfId="0" applyNumberFormat="1" applyFont="1" applyFill="1" applyBorder="1" applyAlignment="1">
      <alignment horizontal="center"/>
    </xf>
    <xf numFmtId="165" fontId="12" fillId="3" borderId="0" xfId="0" applyNumberFormat="1" applyFont="1" applyFill="1" applyAlignment="1">
      <alignment horizontal="center"/>
    </xf>
    <xf numFmtId="4" fontId="12" fillId="3" borderId="0" xfId="0" applyNumberFormat="1" applyFont="1" applyFill="1" applyAlignment="1">
      <alignment horizontal="center"/>
    </xf>
    <xf numFmtId="0" fontId="12" fillId="3" borderId="12" xfId="0" applyFont="1" applyFill="1" applyBorder="1" applyAlignment="1">
      <alignment horizontal="left"/>
    </xf>
    <xf numFmtId="0" fontId="12" fillId="3" borderId="9" xfId="0" applyFont="1" applyFill="1" applyBorder="1" applyAlignment="1">
      <alignment horizontal="left"/>
    </xf>
    <xf numFmtId="0" fontId="12" fillId="3" borderId="13" xfId="0" applyFont="1" applyFill="1" applyBorder="1" applyAlignment="1">
      <alignment horizontal="left"/>
    </xf>
    <xf numFmtId="2" fontId="12" fillId="3" borderId="12" xfId="0" applyNumberFormat="1" applyFont="1" applyFill="1" applyBorder="1" applyAlignment="1">
      <alignment horizontal="center" wrapText="1"/>
    </xf>
    <xf numFmtId="2" fontId="12" fillId="3" borderId="6" xfId="0" applyNumberFormat="1" applyFont="1" applyFill="1" applyBorder="1" applyAlignment="1">
      <alignment horizontal="center" wrapText="1"/>
    </xf>
    <xf numFmtId="2" fontId="12" fillId="3" borderId="6" xfId="0" applyNumberFormat="1" applyFont="1" applyFill="1" applyBorder="1" applyAlignment="1">
      <alignment horizontal="center"/>
    </xf>
    <xf numFmtId="2" fontId="13" fillId="3" borderId="12" xfId="0" applyNumberFormat="1" applyFont="1" applyFill="1" applyBorder="1" applyAlignment="1">
      <alignment horizontal="center"/>
    </xf>
    <xf numFmtId="2" fontId="13" fillId="3" borderId="9" xfId="0" applyNumberFormat="1" applyFont="1" applyFill="1" applyBorder="1" applyAlignment="1">
      <alignment horizontal="center"/>
    </xf>
    <xf numFmtId="2" fontId="13" fillId="3" borderId="13" xfId="0" applyNumberFormat="1" applyFont="1" applyFill="1" applyBorder="1" applyAlignment="1">
      <alignment horizontal="center"/>
    </xf>
    <xf numFmtId="0" fontId="23" fillId="7" borderId="27" xfId="1" applyFont="1" applyFill="1" applyBorder="1" applyAlignment="1">
      <alignment horizontal="center" vertical="center"/>
    </xf>
    <xf numFmtId="0" fontId="23" fillId="7" borderId="28" xfId="1" applyFont="1" applyFill="1" applyBorder="1" applyAlignment="1">
      <alignment horizontal="center" wrapText="1"/>
    </xf>
    <xf numFmtId="0" fontId="23" fillId="7" borderId="29" xfId="1" applyFont="1" applyFill="1" applyBorder="1" applyAlignment="1">
      <alignment horizontal="center" wrapText="1"/>
    </xf>
    <xf numFmtId="0" fontId="23" fillId="7" borderId="27" xfId="1" applyFont="1" applyFill="1" applyBorder="1" applyAlignment="1">
      <alignment horizontal="center" textRotation="90" wrapText="1"/>
    </xf>
    <xf numFmtId="0" fontId="24" fillId="3" borderId="2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left"/>
    </xf>
    <xf numFmtId="0" fontId="24" fillId="3" borderId="4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23" fillId="7" borderId="27" xfId="1" applyFont="1" applyFill="1" applyBorder="1" applyAlignment="1">
      <alignment horizontal="center" wrapText="1"/>
    </xf>
    <xf numFmtId="0" fontId="23" fillId="7" borderId="27" xfId="1" applyFont="1" applyFill="1" applyBorder="1" applyAlignment="1">
      <alignment horizontal="center" wrapText="1"/>
    </xf>
    <xf numFmtId="0" fontId="25" fillId="3" borderId="2" xfId="0" applyFont="1" applyFill="1" applyBorder="1" applyAlignment="1">
      <alignment horizontal="left"/>
    </xf>
    <xf numFmtId="0" fontId="25" fillId="3" borderId="3" xfId="0" applyFont="1" applyFill="1" applyBorder="1" applyAlignment="1">
      <alignment horizontal="left"/>
    </xf>
    <xf numFmtId="0" fontId="25" fillId="3" borderId="4" xfId="0" applyFont="1" applyFill="1" applyBorder="1" applyAlignment="1">
      <alignment horizontal="left"/>
    </xf>
    <xf numFmtId="0" fontId="23" fillId="7" borderId="27" xfId="1" applyFont="1" applyFill="1" applyBorder="1" applyAlignment="1">
      <alignment horizontal="center" vertical="center"/>
    </xf>
    <xf numFmtId="0" fontId="23" fillId="7" borderId="29" xfId="1" applyFont="1" applyFill="1" applyBorder="1" applyAlignment="1">
      <alignment horizontal="center" wrapText="1"/>
    </xf>
    <xf numFmtId="0" fontId="23" fillId="7" borderId="29" xfId="1" applyFont="1" applyFill="1" applyBorder="1" applyAlignment="1">
      <alignment horizontal="center" textRotation="90" wrapText="1"/>
    </xf>
    <xf numFmtId="0" fontId="26" fillId="3" borderId="2" xfId="0" applyFont="1" applyFill="1" applyBorder="1"/>
    <xf numFmtId="0" fontId="26" fillId="3" borderId="3" xfId="0" applyFont="1" applyFill="1" applyBorder="1"/>
    <xf numFmtId="0" fontId="26" fillId="3" borderId="4" xfId="0" applyFont="1" applyFill="1" applyBorder="1"/>
    <xf numFmtId="0" fontId="26" fillId="3" borderId="3" xfId="0" applyFont="1" applyFill="1" applyBorder="1" applyAlignment="1">
      <alignment horizontal="center"/>
    </xf>
    <xf numFmtId="0" fontId="26" fillId="3" borderId="4" xfId="0" applyFont="1" applyFill="1" applyBorder="1" applyAlignment="1">
      <alignment horizontal="center"/>
    </xf>
    <xf numFmtId="0" fontId="26" fillId="3" borderId="2" xfId="0" applyFont="1" applyFill="1" applyBorder="1" applyAlignment="1">
      <alignment horizontal="center"/>
    </xf>
    <xf numFmtId="1" fontId="23" fillId="7" borderId="27" xfId="1" applyNumberFormat="1" applyFont="1" applyFill="1" applyBorder="1" applyAlignment="1">
      <alignment horizontal="left"/>
    </xf>
    <xf numFmtId="0" fontId="19" fillId="7" borderId="27" xfId="1" applyFont="1" applyFill="1" applyBorder="1" applyAlignment="1">
      <alignment horizontal="left" wrapText="1"/>
    </xf>
    <xf numFmtId="4" fontId="17" fillId="7" borderId="29" xfId="1" applyNumberFormat="1" applyFont="1" applyFill="1" applyBorder="1" applyAlignment="1">
      <alignment horizontal="center"/>
    </xf>
    <xf numFmtId="2" fontId="27" fillId="7" borderId="27" xfId="1" applyNumberFormat="1" applyFont="1" applyFill="1" applyBorder="1" applyAlignment="1">
      <alignment horizontal="center"/>
    </xf>
    <xf numFmtId="4" fontId="28" fillId="7" borderId="29" xfId="1" applyNumberFormat="1" applyFont="1" applyFill="1" applyBorder="1" applyAlignment="1">
      <alignment horizontal="center"/>
    </xf>
    <xf numFmtId="2" fontId="29" fillId="7" borderId="27" xfId="1" applyNumberFormat="1" applyFont="1" applyFill="1" applyBorder="1" applyAlignment="1">
      <alignment horizontal="center"/>
    </xf>
    <xf numFmtId="2" fontId="30" fillId="7" borderId="29" xfId="1" applyNumberFormat="1" applyFont="1" applyFill="1" applyBorder="1" applyAlignment="1">
      <alignment horizontal="center"/>
    </xf>
    <xf numFmtId="0" fontId="26" fillId="3" borderId="30" xfId="0" applyFont="1" applyFill="1" applyBorder="1" applyAlignment="1">
      <alignment horizontal="center" vertical="center"/>
    </xf>
    <xf numFmtId="0" fontId="26" fillId="3" borderId="31" xfId="0" applyFont="1" applyFill="1" applyBorder="1" applyAlignment="1">
      <alignment horizontal="center" vertical="center"/>
    </xf>
    <xf numFmtId="0" fontId="26" fillId="3" borderId="32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/>
    </xf>
    <xf numFmtId="0" fontId="2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23" fillId="7" borderId="0" xfId="1" applyNumberFormat="1" applyFont="1" applyFill="1" applyAlignment="1">
      <alignment horizontal="left"/>
    </xf>
    <xf numFmtId="0" fontId="19" fillId="7" borderId="0" xfId="1" applyFont="1" applyFill="1" applyAlignment="1">
      <alignment horizontal="left" wrapText="1"/>
    </xf>
    <xf numFmtId="4" fontId="17" fillId="7" borderId="0" xfId="1" applyNumberFormat="1" applyFont="1" applyFill="1" applyAlignment="1">
      <alignment horizontal="center"/>
    </xf>
    <xf numFmtId="2" fontId="27" fillId="7" borderId="0" xfId="1" applyNumberFormat="1" applyFont="1" applyFill="1" applyAlignment="1">
      <alignment horizontal="center"/>
    </xf>
    <xf numFmtId="4" fontId="28" fillId="7" borderId="0" xfId="1" applyNumberFormat="1" applyFont="1" applyFill="1" applyAlignment="1">
      <alignment horizontal="center"/>
    </xf>
    <xf numFmtId="2" fontId="29" fillId="7" borderId="0" xfId="1" applyNumberFormat="1" applyFont="1" applyFill="1" applyAlignment="1">
      <alignment horizontal="center"/>
    </xf>
    <xf numFmtId="2" fontId="30" fillId="7" borderId="0" xfId="1" applyNumberFormat="1" applyFont="1" applyFill="1" applyAlignment="1">
      <alignment horizontal="center"/>
    </xf>
    <xf numFmtId="0" fontId="31" fillId="3" borderId="33" xfId="0" applyFont="1" applyFill="1" applyBorder="1" applyAlignment="1">
      <alignment horizontal="center" vertical="center"/>
    </xf>
    <xf numFmtId="0" fontId="31" fillId="3" borderId="24" xfId="0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horizontal="center"/>
    </xf>
    <xf numFmtId="0" fontId="23" fillId="3" borderId="4" xfId="0" applyFont="1" applyFill="1" applyBorder="1" applyAlignment="1">
      <alignment horizontal="center"/>
    </xf>
    <xf numFmtId="0" fontId="32" fillId="3" borderId="16" xfId="0" applyFont="1" applyFill="1" applyBorder="1" applyAlignment="1">
      <alignment horizontal="center" vertical="center"/>
    </xf>
    <xf numFmtId="0" fontId="31" fillId="3" borderId="16" xfId="0" applyFont="1" applyFill="1" applyBorder="1" applyAlignment="1">
      <alignment vertical="center" wrapText="1"/>
    </xf>
    <xf numFmtId="4" fontId="31" fillId="3" borderId="34" xfId="0" applyNumberFormat="1" applyFont="1" applyFill="1" applyBorder="1" applyAlignment="1">
      <alignment horizontal="center" wrapText="1"/>
    </xf>
    <xf numFmtId="2" fontId="31" fillId="3" borderId="34" xfId="0" applyNumberFormat="1" applyFont="1" applyFill="1" applyBorder="1" applyAlignment="1">
      <alignment horizontal="center" wrapText="1"/>
    </xf>
    <xf numFmtId="2" fontId="31" fillId="3" borderId="35" xfId="0" applyNumberFormat="1" applyFont="1" applyFill="1" applyBorder="1" applyAlignment="1">
      <alignment horizontal="center"/>
    </xf>
    <xf numFmtId="2" fontId="31" fillId="3" borderId="36" xfId="0" applyNumberFormat="1" applyFont="1" applyFill="1" applyBorder="1" applyAlignment="1">
      <alignment horizontal="center"/>
    </xf>
    <xf numFmtId="2" fontId="31" fillId="3" borderId="34" xfId="0" applyNumberFormat="1" applyFont="1" applyFill="1" applyBorder="1" applyAlignment="1">
      <alignment horizontal="center"/>
    </xf>
    <xf numFmtId="0" fontId="31" fillId="3" borderId="23" xfId="0" applyFont="1" applyFill="1" applyBorder="1" applyAlignment="1">
      <alignment horizontal="left" vertical="center" wrapText="1"/>
    </xf>
    <xf numFmtId="0" fontId="31" fillId="3" borderId="24" xfId="0" applyFont="1" applyFill="1" applyBorder="1" applyAlignment="1">
      <alignment horizontal="left" vertical="center" wrapText="1"/>
    </xf>
    <xf numFmtId="0" fontId="31" fillId="3" borderId="25" xfId="0" applyFont="1" applyFill="1" applyBorder="1" applyAlignment="1">
      <alignment horizontal="left" vertical="center" wrapText="1"/>
    </xf>
    <xf numFmtId="4" fontId="31" fillId="3" borderId="23" xfId="0" applyNumberFormat="1" applyFont="1" applyFill="1" applyBorder="1" applyAlignment="1">
      <alignment horizontal="center" vertical="center" wrapText="1"/>
    </xf>
    <xf numFmtId="4" fontId="31" fillId="3" borderId="24" xfId="0" applyNumberFormat="1" applyFont="1" applyFill="1" applyBorder="1" applyAlignment="1">
      <alignment horizontal="center" vertical="center" wrapText="1"/>
    </xf>
    <xf numFmtId="4" fontId="31" fillId="3" borderId="25" xfId="0" applyNumberFormat="1" applyFont="1" applyFill="1" applyBorder="1" applyAlignment="1">
      <alignment horizontal="center" vertical="center" wrapText="1"/>
    </xf>
    <xf numFmtId="166" fontId="31" fillId="3" borderId="16" xfId="0" applyNumberFormat="1" applyFont="1" applyFill="1" applyBorder="1" applyAlignment="1">
      <alignment horizontal="center" wrapText="1"/>
    </xf>
    <xf numFmtId="2" fontId="31" fillId="3" borderId="23" xfId="0" applyNumberFormat="1" applyFont="1" applyFill="1" applyBorder="1" applyAlignment="1">
      <alignment horizontal="center"/>
    </xf>
    <xf numFmtId="2" fontId="31" fillId="3" borderId="25" xfId="0" applyNumberFormat="1" applyFont="1" applyFill="1" applyBorder="1" applyAlignment="1">
      <alignment horizontal="center"/>
    </xf>
    <xf numFmtId="0" fontId="33" fillId="3" borderId="23" xfId="0" applyFont="1" applyFill="1" applyBorder="1" applyAlignment="1">
      <alignment horizontal="left"/>
    </xf>
    <xf numFmtId="0" fontId="33" fillId="3" borderId="24" xfId="0" applyFont="1" applyFill="1" applyBorder="1" applyAlignment="1">
      <alignment horizontal="left"/>
    </xf>
    <xf numFmtId="0" fontId="33" fillId="3" borderId="25" xfId="0" applyFont="1" applyFill="1" applyBorder="1" applyAlignment="1">
      <alignment horizontal="left"/>
    </xf>
    <xf numFmtId="0" fontId="33" fillId="3" borderId="23" xfId="0" applyFont="1" applyFill="1" applyBorder="1" applyAlignment="1">
      <alignment horizontal="left" wrapText="1"/>
    </xf>
    <xf numFmtId="0" fontId="33" fillId="3" borderId="24" xfId="0" applyFont="1" applyFill="1" applyBorder="1" applyAlignment="1">
      <alignment horizontal="left" wrapText="1"/>
    </xf>
    <xf numFmtId="0" fontId="33" fillId="3" borderId="25" xfId="0" applyFont="1" applyFill="1" applyBorder="1" applyAlignment="1">
      <alignment horizontal="left" wrapText="1"/>
    </xf>
    <xf numFmtId="4" fontId="31" fillId="3" borderId="23" xfId="0" applyNumberFormat="1" applyFont="1" applyFill="1" applyBorder="1" applyAlignment="1">
      <alignment horizontal="center" vertical="center" wrapText="1"/>
    </xf>
    <xf numFmtId="4" fontId="31" fillId="3" borderId="24" xfId="0" applyNumberFormat="1" applyFont="1" applyFill="1" applyBorder="1" applyAlignment="1">
      <alignment horizontal="center" vertical="center" wrapText="1"/>
    </xf>
    <xf numFmtId="4" fontId="31" fillId="3" borderId="25" xfId="0" applyNumberFormat="1" applyFont="1" applyFill="1" applyBorder="1" applyAlignment="1">
      <alignment horizontal="center" vertical="center" wrapText="1"/>
    </xf>
    <xf numFmtId="0" fontId="31" fillId="3" borderId="23" xfId="0" applyFont="1" applyFill="1" applyBorder="1" applyAlignment="1">
      <alignment vertical="center" wrapText="1"/>
    </xf>
    <xf numFmtId="0" fontId="31" fillId="3" borderId="24" xfId="0" applyFont="1" applyFill="1" applyBorder="1" applyAlignment="1">
      <alignment vertical="center" wrapText="1"/>
    </xf>
    <xf numFmtId="0" fontId="31" fillId="3" borderId="25" xfId="0" applyFont="1" applyFill="1" applyBorder="1" applyAlignment="1">
      <alignment vertical="center" wrapText="1"/>
    </xf>
    <xf numFmtId="2" fontId="31" fillId="3" borderId="24" xfId="0" applyNumberFormat="1" applyFont="1" applyFill="1" applyBorder="1" applyAlignment="1">
      <alignment horizontal="center"/>
    </xf>
    <xf numFmtId="2" fontId="31" fillId="3" borderId="16" xfId="0" applyNumberFormat="1" applyFont="1" applyFill="1" applyBorder="1" applyAlignment="1">
      <alignment horizontal="center"/>
    </xf>
    <xf numFmtId="0" fontId="31" fillId="3" borderId="23" xfId="0" applyFont="1" applyFill="1" applyBorder="1" applyAlignment="1">
      <alignment horizontal="left" wrapText="1"/>
    </xf>
    <xf numFmtId="0" fontId="31" fillId="3" borderId="24" xfId="0" applyFont="1" applyFill="1" applyBorder="1" applyAlignment="1">
      <alignment horizontal="left" wrapText="1"/>
    </xf>
    <xf numFmtId="0" fontId="31" fillId="3" borderId="25" xfId="0" applyFont="1" applyFill="1" applyBorder="1" applyAlignment="1">
      <alignment horizontal="left" wrapText="1"/>
    </xf>
    <xf numFmtId="2" fontId="31" fillId="3" borderId="23" xfId="0" applyNumberFormat="1" applyFont="1" applyFill="1" applyBorder="1" applyAlignment="1">
      <alignment horizontal="center" vertical="center"/>
    </xf>
    <xf numFmtId="2" fontId="31" fillId="3" borderId="24" xfId="0" applyNumberFormat="1" applyFont="1" applyFill="1" applyBorder="1" applyAlignment="1">
      <alignment horizontal="center" vertical="center"/>
    </xf>
    <xf numFmtId="2" fontId="31" fillId="3" borderId="25" xfId="0" applyNumberFormat="1" applyFont="1" applyFill="1" applyBorder="1" applyAlignment="1">
      <alignment horizontal="center" vertical="center"/>
    </xf>
    <xf numFmtId="166" fontId="31" fillId="3" borderId="16" xfId="0" applyNumberFormat="1" applyFont="1" applyFill="1" applyBorder="1" applyAlignment="1">
      <alignment horizontal="center"/>
    </xf>
    <xf numFmtId="2" fontId="31" fillId="3" borderId="23" xfId="0" applyNumberFormat="1" applyFont="1" applyFill="1" applyBorder="1" applyAlignment="1">
      <alignment horizontal="center"/>
    </xf>
    <xf numFmtId="2" fontId="31" fillId="3" borderId="25" xfId="0" applyNumberFormat="1" applyFont="1" applyFill="1" applyBorder="1" applyAlignment="1">
      <alignment horizontal="center"/>
    </xf>
    <xf numFmtId="2" fontId="34" fillId="3" borderId="23" xfId="0" applyNumberFormat="1" applyFont="1" applyFill="1" applyBorder="1" applyAlignment="1">
      <alignment horizontal="center"/>
    </xf>
    <xf numFmtId="0" fontId="33" fillId="3" borderId="23" xfId="0" applyFont="1" applyFill="1" applyBorder="1" applyAlignment="1">
      <alignment horizontal="left" vertical="center" wrapText="1"/>
    </xf>
    <xf numFmtId="0" fontId="33" fillId="3" borderId="24" xfId="0" applyFont="1" applyFill="1" applyBorder="1" applyAlignment="1">
      <alignment horizontal="left" vertical="center" wrapText="1"/>
    </xf>
    <xf numFmtId="0" fontId="33" fillId="3" borderId="25" xfId="0" applyFont="1" applyFill="1" applyBorder="1" applyAlignment="1">
      <alignment horizontal="left" vertical="center" wrapText="1"/>
    </xf>
    <xf numFmtId="2" fontId="34" fillId="3" borderId="23" xfId="0" applyNumberFormat="1" applyFont="1" applyFill="1" applyBorder="1" applyAlignment="1">
      <alignment horizontal="center"/>
    </xf>
    <xf numFmtId="2" fontId="34" fillId="3" borderId="25" xfId="0" applyNumberFormat="1" applyFont="1" applyFill="1" applyBorder="1" applyAlignment="1">
      <alignment horizontal="center"/>
    </xf>
    <xf numFmtId="0" fontId="35" fillId="3" borderId="16" xfId="0" applyFont="1" applyFill="1" applyBorder="1" applyAlignment="1">
      <alignment horizontal="center" vertical="center"/>
    </xf>
    <xf numFmtId="2" fontId="36" fillId="3" borderId="23" xfId="0" applyNumberFormat="1" applyFont="1" applyFill="1" applyBorder="1" applyAlignment="1">
      <alignment horizontal="center" vertical="center"/>
    </xf>
    <xf numFmtId="2" fontId="36" fillId="3" borderId="24" xfId="0" applyNumberFormat="1" applyFont="1" applyFill="1" applyBorder="1" applyAlignment="1">
      <alignment horizontal="center" vertical="center"/>
    </xf>
    <xf numFmtId="2" fontId="36" fillId="3" borderId="25" xfId="0" applyNumberFormat="1" applyFont="1" applyFill="1" applyBorder="1" applyAlignment="1">
      <alignment horizontal="center" vertical="center"/>
    </xf>
    <xf numFmtId="166" fontId="36" fillId="3" borderId="16" xfId="0" applyNumberFormat="1" applyFont="1" applyFill="1" applyBorder="1" applyAlignment="1">
      <alignment horizontal="center"/>
    </xf>
    <xf numFmtId="2" fontId="33" fillId="3" borderId="23" xfId="0" applyNumberFormat="1" applyFont="1" applyFill="1" applyBorder="1" applyAlignment="1">
      <alignment horizontal="center"/>
    </xf>
    <xf numFmtId="2" fontId="33" fillId="3" borderId="25" xfId="0" applyNumberFormat="1" applyFont="1" applyFill="1" applyBorder="1" applyAlignment="1">
      <alignment horizontal="center"/>
    </xf>
    <xf numFmtId="2" fontId="33" fillId="3" borderId="16" xfId="0" applyNumberFormat="1" applyFont="1" applyFill="1" applyBorder="1" applyAlignment="1">
      <alignment horizontal="center"/>
    </xf>
    <xf numFmtId="49" fontId="32" fillId="3" borderId="16" xfId="0" applyNumberFormat="1" applyFont="1" applyFill="1" applyBorder="1" applyAlignment="1">
      <alignment horizontal="center" vertical="center"/>
    </xf>
    <xf numFmtId="0" fontId="31" fillId="3" borderId="16" xfId="0" applyFont="1" applyFill="1" applyBorder="1" applyAlignment="1">
      <alignment wrapText="1"/>
    </xf>
    <xf numFmtId="49" fontId="37" fillId="3" borderId="16" xfId="0" applyNumberFormat="1" applyFont="1" applyFill="1" applyBorder="1" applyAlignment="1">
      <alignment horizontal="center"/>
    </xf>
    <xf numFmtId="0" fontId="33" fillId="3" borderId="16" xfId="0" applyFont="1" applyFill="1" applyBorder="1"/>
    <xf numFmtId="2" fontId="33" fillId="3" borderId="16" xfId="0" applyNumberFormat="1" applyFont="1" applyFill="1" applyBorder="1" applyAlignment="1">
      <alignment horizontal="center"/>
    </xf>
    <xf numFmtId="2" fontId="23" fillId="3" borderId="23" xfId="0" applyNumberFormat="1" applyFont="1" applyFill="1" applyBorder="1" applyAlignment="1">
      <alignment horizontal="center"/>
    </xf>
    <xf numFmtId="2" fontId="23" fillId="3" borderId="25" xfId="0" applyNumberFormat="1" applyFont="1" applyFill="1" applyBorder="1" applyAlignment="1">
      <alignment horizontal="center"/>
    </xf>
    <xf numFmtId="2" fontId="33" fillId="3" borderId="24" xfId="0" applyNumberFormat="1" applyFont="1" applyFill="1" applyBorder="1" applyAlignment="1">
      <alignment horizontal="center"/>
    </xf>
    <xf numFmtId="2" fontId="33" fillId="3" borderId="23" xfId="0" applyNumberFormat="1" applyFont="1" applyFill="1" applyBorder="1" applyAlignment="1">
      <alignment horizontal="center"/>
    </xf>
    <xf numFmtId="2" fontId="33" fillId="3" borderId="24" xfId="0" applyNumberFormat="1" applyFont="1" applyFill="1" applyBorder="1" applyAlignment="1">
      <alignment horizontal="center"/>
    </xf>
    <xf numFmtId="2" fontId="33" fillId="3" borderId="25" xfId="0" applyNumberFormat="1" applyFont="1" applyFill="1" applyBorder="1" applyAlignment="1">
      <alignment horizontal="center"/>
    </xf>
    <xf numFmtId="2" fontId="38" fillId="3" borderId="23" xfId="0" applyNumberFormat="1" applyFont="1" applyFill="1" applyBorder="1" applyAlignment="1">
      <alignment horizontal="center"/>
    </xf>
    <xf numFmtId="2" fontId="38" fillId="3" borderId="25" xfId="0" applyNumberFormat="1" applyFont="1" applyFill="1" applyBorder="1" applyAlignment="1">
      <alignment horizontal="center"/>
    </xf>
    <xf numFmtId="2" fontId="23" fillId="3" borderId="23" xfId="0" applyNumberFormat="1" applyFont="1" applyFill="1" applyBorder="1" applyAlignment="1">
      <alignment horizontal="center"/>
    </xf>
    <xf numFmtId="2" fontId="23" fillId="3" borderId="25" xfId="0" applyNumberFormat="1" applyFont="1" applyFill="1" applyBorder="1" applyAlignment="1">
      <alignment horizontal="center"/>
    </xf>
    <xf numFmtId="0" fontId="33" fillId="3" borderId="23" xfId="0" applyFont="1" applyFill="1" applyBorder="1" applyAlignment="1">
      <alignment horizontal="left"/>
    </xf>
    <xf numFmtId="0" fontId="33" fillId="3" borderId="24" xfId="0" applyFont="1" applyFill="1" applyBorder="1" applyAlignment="1">
      <alignment horizontal="left"/>
    </xf>
    <xf numFmtId="0" fontId="33" fillId="3" borderId="25" xfId="0" applyFont="1" applyFill="1" applyBorder="1" applyAlignment="1">
      <alignment horizontal="left"/>
    </xf>
    <xf numFmtId="49" fontId="32" fillId="3" borderId="16" xfId="0" applyNumberFormat="1" applyFont="1" applyFill="1" applyBorder="1" applyAlignment="1">
      <alignment horizontal="center"/>
    </xf>
    <xf numFmtId="2" fontId="31" fillId="3" borderId="16" xfId="0" applyNumberFormat="1" applyFont="1" applyFill="1" applyBorder="1" applyAlignment="1">
      <alignment horizontal="center" vertical="center" wrapText="1"/>
    </xf>
    <xf numFmtId="2" fontId="31" fillId="3" borderId="16" xfId="0" applyNumberFormat="1" applyFont="1" applyFill="1" applyBorder="1" applyAlignment="1">
      <alignment horizontal="center" wrapText="1"/>
    </xf>
    <xf numFmtId="2" fontId="31" fillId="3" borderId="23" xfId="0" applyNumberFormat="1" applyFont="1" applyFill="1" applyBorder="1" applyAlignment="1">
      <alignment horizontal="center" vertical="center" wrapText="1"/>
    </xf>
    <xf numFmtId="2" fontId="31" fillId="3" borderId="24" xfId="0" applyNumberFormat="1" applyFont="1" applyFill="1" applyBorder="1" applyAlignment="1">
      <alignment horizontal="center" vertical="center" wrapText="1"/>
    </xf>
    <xf numFmtId="2" fontId="31" fillId="3" borderId="25" xfId="0" applyNumberFormat="1" applyFont="1" applyFill="1" applyBorder="1" applyAlignment="1">
      <alignment horizontal="center" vertical="center" wrapText="1"/>
    </xf>
    <xf numFmtId="0" fontId="33" fillId="3" borderId="23" xfId="0" applyFont="1" applyFill="1" applyBorder="1"/>
    <xf numFmtId="0" fontId="33" fillId="3" borderId="24" xfId="0" applyFont="1" applyFill="1" applyBorder="1"/>
    <xf numFmtId="0" fontId="33" fillId="3" borderId="25" xfId="0" applyFont="1" applyFill="1" applyBorder="1"/>
    <xf numFmtId="0" fontId="39" fillId="3" borderId="23" xfId="0" applyFont="1" applyFill="1" applyBorder="1" applyAlignment="1">
      <alignment horizontal="left"/>
    </xf>
    <xf numFmtId="0" fontId="39" fillId="3" borderId="24" xfId="0" applyFont="1" applyFill="1" applyBorder="1" applyAlignment="1">
      <alignment horizontal="left"/>
    </xf>
    <xf numFmtId="0" fontId="39" fillId="3" borderId="25" xfId="0" applyFont="1" applyFill="1" applyBorder="1" applyAlignment="1">
      <alignment horizontal="left"/>
    </xf>
    <xf numFmtId="0" fontId="31" fillId="3" borderId="16" xfId="0" applyFont="1" applyFill="1" applyBorder="1"/>
    <xf numFmtId="4" fontId="31" fillId="3" borderId="16" xfId="0" applyNumberFormat="1" applyFont="1" applyFill="1" applyBorder="1" applyAlignment="1">
      <alignment horizontal="center"/>
    </xf>
    <xf numFmtId="0" fontId="31" fillId="3" borderId="23" xfId="0" applyFont="1" applyFill="1" applyBorder="1" applyAlignment="1">
      <alignment horizontal="left"/>
    </xf>
    <xf numFmtId="0" fontId="31" fillId="3" borderId="24" xfId="0" applyFont="1" applyFill="1" applyBorder="1" applyAlignment="1">
      <alignment horizontal="left"/>
    </xf>
    <xf numFmtId="0" fontId="31" fillId="3" borderId="25" xfId="0" applyFont="1" applyFill="1" applyBorder="1" applyAlignment="1">
      <alignment horizontal="left"/>
    </xf>
    <xf numFmtId="4" fontId="31" fillId="3" borderId="23" xfId="0" applyNumberFormat="1" applyFont="1" applyFill="1" applyBorder="1" applyAlignment="1">
      <alignment horizontal="center"/>
    </xf>
    <xf numFmtId="4" fontId="31" fillId="3" borderId="24" xfId="0" applyNumberFormat="1" applyFont="1" applyFill="1" applyBorder="1" applyAlignment="1">
      <alignment horizontal="center"/>
    </xf>
    <xf numFmtId="4" fontId="31" fillId="3" borderId="25" xfId="0" applyNumberFormat="1" applyFont="1" applyFill="1" applyBorder="1" applyAlignment="1">
      <alignment horizontal="center"/>
    </xf>
    <xf numFmtId="0" fontId="33" fillId="3" borderId="23" xfId="0" applyFont="1" applyFill="1" applyBorder="1"/>
    <xf numFmtId="0" fontId="33" fillId="3" borderId="24" xfId="0" applyFont="1" applyFill="1" applyBorder="1"/>
    <xf numFmtId="0" fontId="33" fillId="3" borderId="25" xfId="0" applyFont="1" applyFill="1" applyBorder="1"/>
    <xf numFmtId="4" fontId="33" fillId="3" borderId="23" xfId="0" applyNumberFormat="1" applyFont="1" applyFill="1" applyBorder="1" applyAlignment="1">
      <alignment horizontal="center"/>
    </xf>
    <xf numFmtId="4" fontId="33" fillId="3" borderId="24" xfId="0" applyNumberFormat="1" applyFont="1" applyFill="1" applyBorder="1" applyAlignment="1">
      <alignment horizontal="center"/>
    </xf>
    <xf numFmtId="4" fontId="33" fillId="3" borderId="25" xfId="0" applyNumberFormat="1" applyFont="1" applyFill="1" applyBorder="1" applyAlignment="1">
      <alignment horizontal="center"/>
    </xf>
    <xf numFmtId="2" fontId="38" fillId="3" borderId="23" xfId="0" applyNumberFormat="1" applyFont="1" applyFill="1" applyBorder="1" applyAlignment="1">
      <alignment horizontal="center"/>
    </xf>
    <xf numFmtId="2" fontId="38" fillId="3" borderId="25" xfId="0" applyNumberFormat="1" applyFont="1" applyFill="1" applyBorder="1" applyAlignment="1">
      <alignment horizontal="center"/>
    </xf>
    <xf numFmtId="0" fontId="32" fillId="3" borderId="16" xfId="0" applyFont="1" applyFill="1" applyBorder="1" applyAlignment="1">
      <alignment horizontal="center"/>
    </xf>
    <xf numFmtId="0" fontId="31" fillId="3" borderId="23" xfId="0" applyFont="1" applyFill="1" applyBorder="1"/>
    <xf numFmtId="0" fontId="31" fillId="3" borderId="24" xfId="0" applyFont="1" applyFill="1" applyBorder="1"/>
    <xf numFmtId="0" fontId="31" fillId="3" borderId="23" xfId="0" applyFont="1" applyFill="1" applyBorder="1" applyAlignment="1">
      <alignment horizontal="center"/>
    </xf>
    <xf numFmtId="0" fontId="31" fillId="3" borderId="24" xfId="0" applyFont="1" applyFill="1" applyBorder="1" applyAlignment="1">
      <alignment horizontal="center"/>
    </xf>
    <xf numFmtId="0" fontId="31" fillId="3" borderId="25" xfId="0" applyFont="1" applyFill="1" applyBorder="1" applyAlignment="1">
      <alignment horizontal="center"/>
    </xf>
    <xf numFmtId="0" fontId="37" fillId="3" borderId="16" xfId="0" applyFont="1" applyFill="1" applyBorder="1" applyAlignment="1">
      <alignment horizontal="center"/>
    </xf>
    <xf numFmtId="165" fontId="31" fillId="3" borderId="16" xfId="0" applyNumberFormat="1" applyFont="1" applyFill="1" applyBorder="1" applyAlignment="1">
      <alignment horizontal="center"/>
    </xf>
    <xf numFmtId="165" fontId="33" fillId="3" borderId="23" xfId="0" applyNumberFormat="1" applyFont="1" applyFill="1" applyBorder="1" applyAlignment="1">
      <alignment horizontal="center"/>
    </xf>
    <xf numFmtId="165" fontId="33" fillId="3" borderId="24" xfId="0" applyNumberFormat="1" applyFont="1" applyFill="1" applyBorder="1" applyAlignment="1">
      <alignment horizontal="center"/>
    </xf>
    <xf numFmtId="165" fontId="33" fillId="3" borderId="25" xfId="0" applyNumberFormat="1" applyFont="1" applyFill="1" applyBorder="1" applyAlignment="1">
      <alignment horizontal="center"/>
    </xf>
    <xf numFmtId="2" fontId="31" fillId="3" borderId="16" xfId="0" applyNumberFormat="1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5" fillId="3" borderId="24" xfId="0" applyFont="1" applyFill="1" applyBorder="1" applyAlignment="1">
      <alignment horizontal="center"/>
    </xf>
    <xf numFmtId="0" fontId="5" fillId="3" borderId="25" xfId="0" applyFont="1" applyFill="1" applyBorder="1" applyAlignment="1">
      <alignment horizontal="center"/>
    </xf>
    <xf numFmtId="2" fontId="40" fillId="3" borderId="25" xfId="0" applyNumberFormat="1" applyFont="1" applyFill="1" applyBorder="1" applyAlignment="1">
      <alignment horizontal="center"/>
    </xf>
    <xf numFmtId="2" fontId="19" fillId="3" borderId="23" xfId="0" applyNumberFormat="1" applyFont="1" applyFill="1" applyBorder="1" applyAlignment="1">
      <alignment horizontal="center"/>
    </xf>
    <xf numFmtId="2" fontId="19" fillId="3" borderId="25" xfId="0" applyNumberFormat="1" applyFont="1" applyFill="1" applyBorder="1" applyAlignment="1">
      <alignment horizontal="center"/>
    </xf>
    <xf numFmtId="164" fontId="31" fillId="3" borderId="16" xfId="0" applyNumberFormat="1" applyFont="1" applyFill="1" applyBorder="1" applyAlignment="1">
      <alignment horizontal="center"/>
    </xf>
    <xf numFmtId="0" fontId="33" fillId="3" borderId="23" xfId="0" applyFont="1" applyFill="1" applyBorder="1" applyAlignment="1">
      <alignment horizontal="center"/>
    </xf>
    <xf numFmtId="0" fontId="33" fillId="3" borderId="24" xfId="0" applyFont="1" applyFill="1" applyBorder="1" applyAlignment="1">
      <alignment horizontal="center"/>
    </xf>
    <xf numFmtId="0" fontId="33" fillId="3" borderId="25" xfId="0" applyFont="1" applyFill="1" applyBorder="1" applyAlignment="1">
      <alignment horizontal="center"/>
    </xf>
    <xf numFmtId="164" fontId="31" fillId="3" borderId="23" xfId="0" applyNumberFormat="1" applyFont="1" applyFill="1" applyBorder="1" applyAlignment="1">
      <alignment horizontal="center"/>
    </xf>
    <xf numFmtId="164" fontId="31" fillId="3" borderId="24" xfId="0" applyNumberFormat="1" applyFont="1" applyFill="1" applyBorder="1" applyAlignment="1">
      <alignment horizontal="center"/>
    </xf>
    <xf numFmtId="164" fontId="31" fillId="3" borderId="25" xfId="0" applyNumberFormat="1" applyFont="1" applyFill="1" applyBorder="1" applyAlignment="1">
      <alignment horizontal="center"/>
    </xf>
    <xf numFmtId="0" fontId="31" fillId="3" borderId="16" xfId="0" applyFont="1" applyFill="1" applyBorder="1" applyAlignment="1">
      <alignment horizontal="center"/>
    </xf>
    <xf numFmtId="0" fontId="19" fillId="3" borderId="16" xfId="0" applyFont="1" applyFill="1" applyBorder="1" applyAlignment="1">
      <alignment vertical="center"/>
    </xf>
    <xf numFmtId="2" fontId="19" fillId="3" borderId="16" xfId="0" applyNumberFormat="1" applyFont="1" applyFill="1" applyBorder="1" applyAlignment="1">
      <alignment horizontal="center" vertical="center"/>
    </xf>
    <xf numFmtId="2" fontId="19" fillId="3" borderId="16" xfId="0" applyNumberFormat="1" applyFont="1" applyFill="1" applyBorder="1" applyAlignment="1">
      <alignment horizontal="center"/>
    </xf>
    <xf numFmtId="0" fontId="19" fillId="3" borderId="23" xfId="0" applyFont="1" applyFill="1" applyBorder="1" applyAlignment="1">
      <alignment horizontal="center" vertical="center"/>
    </xf>
    <xf numFmtId="0" fontId="19" fillId="3" borderId="24" xfId="0" applyFont="1" applyFill="1" applyBorder="1" applyAlignment="1">
      <alignment horizontal="center" vertical="center"/>
    </xf>
    <xf numFmtId="0" fontId="19" fillId="3" borderId="25" xfId="0" applyFont="1" applyFill="1" applyBorder="1" applyAlignment="1">
      <alignment horizontal="center" vertical="center"/>
    </xf>
    <xf numFmtId="2" fontId="19" fillId="3" borderId="23" xfId="0" applyNumberFormat="1" applyFont="1" applyFill="1" applyBorder="1" applyAlignment="1">
      <alignment horizontal="center" vertical="center"/>
    </xf>
    <xf numFmtId="2" fontId="19" fillId="3" borderId="24" xfId="0" applyNumberFormat="1" applyFont="1" applyFill="1" applyBorder="1" applyAlignment="1">
      <alignment horizontal="center" vertical="center"/>
    </xf>
    <xf numFmtId="2" fontId="19" fillId="3" borderId="25" xfId="0" applyNumberFormat="1" applyFont="1" applyFill="1" applyBorder="1" applyAlignment="1">
      <alignment horizontal="center" vertical="center"/>
    </xf>
    <xf numFmtId="2" fontId="19" fillId="3" borderId="37" xfId="0" applyNumberFormat="1" applyFont="1" applyFill="1" applyBorder="1" applyAlignment="1">
      <alignment horizontal="center"/>
    </xf>
    <xf numFmtId="2" fontId="19" fillId="3" borderId="38" xfId="0" applyNumberFormat="1" applyFont="1" applyFill="1" applyBorder="1" applyAlignment="1">
      <alignment horizontal="center"/>
    </xf>
    <xf numFmtId="0" fontId="41" fillId="4" borderId="16" xfId="0" applyFont="1" applyFill="1" applyBorder="1" applyAlignment="1">
      <alignment horizontal="center"/>
    </xf>
    <xf numFmtId="4" fontId="42" fillId="4" borderId="16" xfId="0" applyNumberFormat="1" applyFont="1" applyFill="1" applyBorder="1" applyAlignment="1">
      <alignment horizontal="center"/>
    </xf>
    <xf numFmtId="0" fontId="42" fillId="4" borderId="16" xfId="0" applyFont="1" applyFill="1" applyBorder="1" applyAlignment="1">
      <alignment horizontal="center"/>
    </xf>
    <xf numFmtId="2" fontId="43" fillId="4" borderId="16" xfId="0" applyNumberFormat="1" applyFont="1" applyFill="1" applyBorder="1" applyAlignment="1">
      <alignment horizontal="center"/>
    </xf>
    <xf numFmtId="2" fontId="19" fillId="4" borderId="39" xfId="0" applyNumberFormat="1" applyFont="1" applyFill="1" applyBorder="1" applyAlignment="1">
      <alignment horizontal="center"/>
    </xf>
    <xf numFmtId="2" fontId="19" fillId="4" borderId="40" xfId="0" applyNumberFormat="1" applyFont="1" applyFill="1" applyBorder="1" applyAlignment="1">
      <alignment horizontal="center"/>
    </xf>
    <xf numFmtId="165" fontId="31" fillId="4" borderId="16" xfId="0" applyNumberFormat="1" applyFont="1" applyFill="1" applyBorder="1" applyAlignment="1">
      <alignment horizontal="center"/>
    </xf>
    <xf numFmtId="0" fontId="41" fillId="3" borderId="0" xfId="0" applyFont="1" applyFill="1" applyAlignment="1">
      <alignment horizontal="center"/>
    </xf>
    <xf numFmtId="4" fontId="42" fillId="3" borderId="0" xfId="0" applyNumberFormat="1" applyFont="1" applyFill="1" applyAlignment="1">
      <alignment horizontal="center"/>
    </xf>
    <xf numFmtId="0" fontId="42" fillId="3" borderId="0" xfId="0" applyFont="1" applyFill="1" applyAlignment="1">
      <alignment horizontal="center"/>
    </xf>
    <xf numFmtId="2" fontId="43" fillId="3" borderId="0" xfId="0" applyNumberFormat="1" applyFont="1" applyFill="1" applyAlignment="1">
      <alignment horizontal="center"/>
    </xf>
    <xf numFmtId="2" fontId="19" fillId="3" borderId="41" xfId="0" applyNumberFormat="1" applyFont="1" applyFill="1" applyBorder="1" applyAlignment="1">
      <alignment horizontal="center"/>
    </xf>
    <xf numFmtId="2" fontId="31" fillId="3" borderId="0" xfId="0" applyNumberFormat="1" applyFont="1" applyFill="1" applyAlignment="1">
      <alignment horizontal="center"/>
    </xf>
    <xf numFmtId="0" fontId="14" fillId="4" borderId="2" xfId="0" applyFont="1" applyFill="1" applyBorder="1" applyAlignment="1">
      <alignment horizontal="center" wrapText="1"/>
    </xf>
    <xf numFmtId="0" fontId="14" fillId="4" borderId="3" xfId="0" applyFont="1" applyFill="1" applyBorder="1" applyAlignment="1">
      <alignment horizontal="center" wrapText="1"/>
    </xf>
    <xf numFmtId="0" fontId="14" fillId="4" borderId="4" xfId="0" applyFont="1" applyFill="1" applyBorder="1" applyAlignment="1">
      <alignment horizontal="center" wrapText="1"/>
    </xf>
    <xf numFmtId="4" fontId="1" fillId="4" borderId="2" xfId="0" applyNumberFormat="1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horizontal="center" vertical="center"/>
    </xf>
    <xf numFmtId="4" fontId="1" fillId="4" borderId="4" xfId="0" applyNumberFormat="1" applyFont="1" applyFill="1" applyBorder="1" applyAlignment="1">
      <alignment horizontal="center" vertical="center"/>
    </xf>
    <xf numFmtId="0" fontId="45" fillId="3" borderId="42" xfId="0" applyFont="1" applyFill="1" applyBorder="1" applyAlignment="1">
      <alignment horizontal="center" vertical="center"/>
    </xf>
    <xf numFmtId="0" fontId="45" fillId="3" borderId="43" xfId="0" applyFont="1" applyFill="1" applyBorder="1" applyAlignment="1">
      <alignment horizontal="center" vertical="center"/>
    </xf>
    <xf numFmtId="0" fontId="45" fillId="3" borderId="44" xfId="0" applyFont="1" applyFill="1" applyBorder="1" applyAlignment="1">
      <alignment horizontal="center" vertical="center"/>
    </xf>
    <xf numFmtId="2" fontId="46" fillId="3" borderId="0" xfId="0" applyNumberFormat="1" applyFont="1" applyFill="1" applyAlignment="1">
      <alignment horizontal="center"/>
    </xf>
    <xf numFmtId="0" fontId="37" fillId="4" borderId="42" xfId="0" applyFont="1" applyFill="1" applyBorder="1" applyAlignment="1">
      <alignment horizontal="left"/>
    </xf>
    <xf numFmtId="0" fontId="37" fillId="4" borderId="43" xfId="0" applyFont="1" applyFill="1" applyBorder="1" applyAlignment="1">
      <alignment horizontal="left"/>
    </xf>
    <xf numFmtId="0" fontId="37" fillId="4" borderId="44" xfId="0" applyFont="1" applyFill="1" applyBorder="1" applyAlignment="1">
      <alignment horizontal="left"/>
    </xf>
    <xf numFmtId="2" fontId="37" fillId="4" borderId="43" xfId="0" applyNumberFormat="1" applyFont="1" applyFill="1" applyBorder="1" applyAlignment="1">
      <alignment horizontal="center" wrapText="1"/>
    </xf>
    <xf numFmtId="4" fontId="47" fillId="4" borderId="42" xfId="0" applyNumberFormat="1" applyFont="1" applyFill="1" applyBorder="1" applyAlignment="1">
      <alignment horizontal="center"/>
    </xf>
    <xf numFmtId="4" fontId="47" fillId="4" borderId="44" xfId="0" applyNumberFormat="1" applyFont="1" applyFill="1" applyBorder="1" applyAlignment="1">
      <alignment horizontal="center"/>
    </xf>
    <xf numFmtId="0" fontId="48" fillId="4" borderId="42" xfId="0" applyFont="1" applyFill="1" applyBorder="1" applyAlignment="1">
      <alignment horizontal="left"/>
    </xf>
    <xf numFmtId="0" fontId="48" fillId="4" borderId="43" xfId="0" applyFont="1" applyFill="1" applyBorder="1" applyAlignment="1">
      <alignment horizontal="left"/>
    </xf>
    <xf numFmtId="0" fontId="48" fillId="4" borderId="44" xfId="0" applyFont="1" applyFill="1" applyBorder="1" applyAlignment="1">
      <alignment horizontal="left"/>
    </xf>
    <xf numFmtId="2" fontId="48" fillId="4" borderId="43" xfId="0" applyNumberFormat="1" applyFont="1" applyFill="1" applyBorder="1" applyAlignment="1">
      <alignment horizontal="center" wrapText="1"/>
    </xf>
    <xf numFmtId="2" fontId="49" fillId="3" borderId="0" xfId="0" applyNumberFormat="1" applyFont="1" applyFill="1" applyAlignment="1">
      <alignment horizontal="center"/>
    </xf>
    <xf numFmtId="0" fontId="48" fillId="4" borderId="45" xfId="0" applyFont="1" applyFill="1" applyBorder="1" applyAlignment="1">
      <alignment horizontal="left"/>
    </xf>
    <xf numFmtId="0" fontId="48" fillId="4" borderId="46" xfId="0" applyFont="1" applyFill="1" applyBorder="1" applyAlignment="1">
      <alignment horizontal="left"/>
    </xf>
    <xf numFmtId="0" fontId="48" fillId="4" borderId="47" xfId="0" applyFont="1" applyFill="1" applyBorder="1" applyAlignment="1">
      <alignment horizontal="left"/>
    </xf>
    <xf numFmtId="2" fontId="48" fillId="4" borderId="48" xfId="0" applyNumberFormat="1" applyFont="1" applyFill="1" applyBorder="1" applyAlignment="1">
      <alignment horizontal="center" wrapText="1"/>
    </xf>
    <xf numFmtId="4" fontId="50" fillId="4" borderId="49" xfId="0" applyNumberFormat="1" applyFont="1" applyFill="1" applyBorder="1" applyAlignment="1">
      <alignment horizontal="center"/>
    </xf>
    <xf numFmtId="0" fontId="50" fillId="4" borderId="50" xfId="0" applyFont="1" applyFill="1" applyBorder="1" applyAlignment="1">
      <alignment horizontal="center"/>
    </xf>
    <xf numFmtId="0" fontId="51" fillId="3" borderId="16" xfId="0" applyFont="1" applyFill="1" applyBorder="1" applyAlignment="1">
      <alignment horizontal="center"/>
    </xf>
    <xf numFmtId="0" fontId="23" fillId="3" borderId="16" xfId="0" applyFont="1" applyFill="1" applyBorder="1" applyAlignment="1">
      <alignment horizontal="left"/>
    </xf>
    <xf numFmtId="2" fontId="23" fillId="3" borderId="16" xfId="0" applyNumberFormat="1" applyFont="1" applyFill="1" applyBorder="1" applyAlignment="1">
      <alignment horizontal="center" wrapText="1"/>
    </xf>
    <xf numFmtId="0" fontId="23" fillId="3" borderId="23" xfId="0" applyFont="1" applyFill="1" applyBorder="1" applyAlignment="1">
      <alignment horizontal="left"/>
    </xf>
    <xf numFmtId="0" fontId="23" fillId="3" borderId="24" xfId="0" applyFont="1" applyFill="1" applyBorder="1" applyAlignment="1">
      <alignment horizontal="left"/>
    </xf>
    <xf numFmtId="0" fontId="23" fillId="3" borderId="25" xfId="0" applyFont="1" applyFill="1" applyBorder="1" applyAlignment="1">
      <alignment horizontal="left"/>
    </xf>
    <xf numFmtId="4" fontId="33" fillId="3" borderId="23" xfId="0" applyNumberFormat="1" applyFont="1" applyFill="1" applyBorder="1" applyAlignment="1">
      <alignment horizontal="center"/>
    </xf>
    <xf numFmtId="4" fontId="33" fillId="3" borderId="25" xfId="0" applyNumberFormat="1" applyFont="1" applyFill="1" applyBorder="1" applyAlignment="1">
      <alignment horizontal="center"/>
    </xf>
    <xf numFmtId="164" fontId="33" fillId="3" borderId="16" xfId="0" applyNumberFormat="1" applyFont="1" applyFill="1" applyBorder="1" applyAlignment="1">
      <alignment horizontal="center"/>
    </xf>
    <xf numFmtId="0" fontId="52" fillId="4" borderId="51" xfId="0" applyFont="1" applyFill="1" applyBorder="1" applyAlignment="1">
      <alignment horizontal="left"/>
    </xf>
    <xf numFmtId="0" fontId="52" fillId="4" borderId="52" xfId="0" applyFont="1" applyFill="1" applyBorder="1" applyAlignment="1">
      <alignment horizontal="left"/>
    </xf>
    <xf numFmtId="0" fontId="52" fillId="4" borderId="53" xfId="0" applyFont="1" applyFill="1" applyBorder="1" applyAlignment="1">
      <alignment horizontal="left"/>
    </xf>
    <xf numFmtId="2" fontId="52" fillId="4" borderId="54" xfId="0" applyNumberFormat="1" applyFont="1" applyFill="1" applyBorder="1" applyAlignment="1">
      <alignment horizontal="center" wrapText="1"/>
    </xf>
    <xf numFmtId="4" fontId="47" fillId="4" borderId="55" xfId="0" applyNumberFormat="1" applyFont="1" applyFill="1" applyBorder="1" applyAlignment="1">
      <alignment horizontal="center"/>
    </xf>
    <xf numFmtId="4" fontId="47" fillId="4" borderId="56" xfId="0" applyNumberFormat="1" applyFont="1" applyFill="1" applyBorder="1" applyAlignment="1">
      <alignment horizontal="center"/>
    </xf>
    <xf numFmtId="0" fontId="48" fillId="4" borderId="49" xfId="0" applyFont="1" applyFill="1" applyBorder="1" applyAlignment="1">
      <alignment horizontal="left"/>
    </xf>
    <xf numFmtId="0" fontId="48" fillId="4" borderId="48" xfId="0" applyFont="1" applyFill="1" applyBorder="1" applyAlignment="1">
      <alignment horizontal="left"/>
    </xf>
    <xf numFmtId="0" fontId="48" fillId="4" borderId="50" xfId="0" applyFont="1" applyFill="1" applyBorder="1" applyAlignment="1">
      <alignment horizontal="left"/>
    </xf>
    <xf numFmtId="2" fontId="48" fillId="4" borderId="0" xfId="0" applyNumberFormat="1" applyFont="1" applyFill="1" applyAlignment="1">
      <alignment horizontal="center" wrapText="1"/>
    </xf>
    <xf numFmtId="4" fontId="47" fillId="4" borderId="57" xfId="0" applyNumberFormat="1" applyFont="1" applyFill="1" applyBorder="1" applyAlignment="1">
      <alignment horizontal="center"/>
    </xf>
    <xf numFmtId="4" fontId="47" fillId="4" borderId="58" xfId="0" applyNumberFormat="1" applyFont="1" applyFill="1" applyBorder="1" applyAlignment="1">
      <alignment horizontal="center"/>
    </xf>
    <xf numFmtId="0" fontId="32" fillId="3" borderId="1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/>
    </xf>
    <xf numFmtId="4" fontId="33" fillId="3" borderId="1" xfId="0" applyNumberFormat="1" applyFont="1" applyFill="1" applyBorder="1" applyAlignment="1">
      <alignment horizontal="center"/>
    </xf>
    <xf numFmtId="0" fontId="32" fillId="3" borderId="0" xfId="0" applyFont="1" applyFill="1" applyAlignment="1">
      <alignment horizontal="center"/>
    </xf>
    <xf numFmtId="0" fontId="23" fillId="3" borderId="0" xfId="0" applyFont="1" applyFill="1" applyAlignment="1">
      <alignment horizontal="left"/>
    </xf>
    <xf numFmtId="2" fontId="33" fillId="3" borderId="0" xfId="0" applyNumberFormat="1" applyFont="1" applyFill="1" applyAlignment="1">
      <alignment horizontal="center"/>
    </xf>
    <xf numFmtId="2" fontId="33" fillId="3" borderId="0" xfId="0" applyNumberFormat="1" applyFont="1" applyFill="1" applyAlignment="1">
      <alignment horizontal="center"/>
    </xf>
    <xf numFmtId="4" fontId="33" fillId="3" borderId="0" xfId="0" applyNumberFormat="1" applyFont="1" applyFill="1" applyAlignment="1">
      <alignment horizontal="center"/>
    </xf>
    <xf numFmtId="0" fontId="19" fillId="3" borderId="0" xfId="0" applyFont="1" applyFill="1" applyAlignment="1">
      <alignment horizontal="left"/>
    </xf>
    <xf numFmtId="0" fontId="19" fillId="3" borderId="0" xfId="0" applyFont="1" applyFill="1" applyAlignment="1">
      <alignment horizontal="center"/>
    </xf>
    <xf numFmtId="4" fontId="19" fillId="3" borderId="0" xfId="0" applyNumberFormat="1" applyFont="1" applyFill="1" applyAlignment="1">
      <alignment horizontal="center"/>
    </xf>
    <xf numFmtId="0" fontId="19" fillId="3" borderId="0" xfId="0" applyFont="1" applyFill="1"/>
    <xf numFmtId="0" fontId="19" fillId="3" borderId="0" xfId="0" applyFont="1" applyFill="1" applyAlignment="1">
      <alignment horizontal="center"/>
    </xf>
    <xf numFmtId="0" fontId="37" fillId="3" borderId="0" xfId="0" applyFont="1" applyFill="1" applyAlignment="1">
      <alignment horizontal="center"/>
    </xf>
    <xf numFmtId="3" fontId="31" fillId="3" borderId="0" xfId="0" applyNumberFormat="1" applyFont="1" applyFill="1" applyAlignment="1">
      <alignment horizontal="center"/>
    </xf>
    <xf numFmtId="3" fontId="31" fillId="3" borderId="0" xfId="0" applyNumberFormat="1" applyFont="1" applyFill="1" applyAlignment="1">
      <alignment horizontal="center"/>
    </xf>
    <xf numFmtId="4" fontId="31" fillId="3" borderId="0" xfId="0" applyNumberFormat="1" applyFont="1" applyFill="1" applyAlignment="1">
      <alignment horizontal="center"/>
    </xf>
    <xf numFmtId="164" fontId="31" fillId="3" borderId="0" xfId="0" applyNumberFormat="1" applyFont="1" applyFill="1" applyAlignment="1">
      <alignment horizontal="center"/>
    </xf>
    <xf numFmtId="164" fontId="31" fillId="3" borderId="0" xfId="0" applyNumberFormat="1" applyFont="1" applyFill="1" applyAlignment="1">
      <alignment horizontal="center"/>
    </xf>
    <xf numFmtId="0" fontId="23" fillId="3" borderId="0" xfId="0" applyFont="1" applyFill="1" applyAlignment="1">
      <alignment horizontal="left"/>
    </xf>
    <xf numFmtId="2" fontId="31" fillId="3" borderId="0" xfId="0" applyNumberFormat="1" applyFont="1" applyFill="1" applyAlignment="1">
      <alignment horizontal="center"/>
    </xf>
    <xf numFmtId="2" fontId="23" fillId="3" borderId="0" xfId="0" applyNumberFormat="1" applyFont="1" applyFill="1" applyAlignment="1">
      <alignment horizontal="center"/>
    </xf>
    <xf numFmtId="2" fontId="23" fillId="3" borderId="0" xfId="0" applyNumberFormat="1" applyFont="1" applyFill="1" applyAlignment="1">
      <alignment horizontal="center"/>
    </xf>
    <xf numFmtId="164" fontId="23" fillId="3" borderId="0" xfId="0" applyNumberFormat="1" applyFont="1" applyFill="1" applyAlignment="1">
      <alignment horizontal="center"/>
    </xf>
    <xf numFmtId="0" fontId="41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/>
    </xf>
    <xf numFmtId="164" fontId="19" fillId="3" borderId="0" xfId="0" applyNumberFormat="1" applyFont="1" applyFill="1" applyAlignment="1">
      <alignment horizontal="center"/>
    </xf>
    <xf numFmtId="0" fontId="53" fillId="3" borderId="0" xfId="0" applyFont="1" applyFill="1" applyAlignment="1">
      <alignment horizontal="center" wrapText="1"/>
    </xf>
    <xf numFmtId="0" fontId="14" fillId="3" borderId="0" xfId="0" applyFont="1" applyFill="1" applyAlignment="1">
      <alignment horizontal="center" wrapText="1"/>
    </xf>
    <xf numFmtId="0" fontId="14" fillId="3" borderId="0" xfId="0" applyFont="1" applyFill="1" applyAlignment="1">
      <alignment horizontal="center" wrapText="1"/>
    </xf>
    <xf numFmtId="4" fontId="54" fillId="3" borderId="0" xfId="0" applyNumberFormat="1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0" fontId="37" fillId="3" borderId="0" xfId="0" applyFont="1" applyFill="1" applyAlignment="1">
      <alignment horizontal="left"/>
    </xf>
    <xf numFmtId="4" fontId="47" fillId="3" borderId="0" xfId="0" applyNumberFormat="1" applyFont="1" applyFill="1" applyAlignment="1">
      <alignment horizontal="center"/>
    </xf>
    <xf numFmtId="0" fontId="48" fillId="3" borderId="0" xfId="0" applyFont="1" applyFill="1" applyAlignment="1">
      <alignment horizontal="left"/>
    </xf>
    <xf numFmtId="0" fontId="48" fillId="3" borderId="0" xfId="0" applyFont="1" applyFill="1" applyAlignment="1">
      <alignment horizontal="center"/>
    </xf>
    <xf numFmtId="0" fontId="51" fillId="3" borderId="0" xfId="0" applyFont="1" applyFill="1" applyAlignment="1">
      <alignment horizontal="center"/>
    </xf>
    <xf numFmtId="0" fontId="23" fillId="3" borderId="0" xfId="0" applyFont="1" applyFill="1" applyAlignment="1">
      <alignment horizontal="center"/>
    </xf>
    <xf numFmtId="4" fontId="23" fillId="3" borderId="0" xfId="0" applyNumberFormat="1" applyFont="1" applyFill="1" applyAlignment="1">
      <alignment horizontal="center"/>
    </xf>
    <xf numFmtId="0" fontId="0" fillId="3" borderId="0" xfId="0" applyFill="1" applyAlignment="1">
      <alignment horizontal="left"/>
    </xf>
    <xf numFmtId="0" fontId="40" fillId="3" borderId="0" xfId="0" applyFont="1" applyFill="1" applyAlignment="1">
      <alignment horizontal="center"/>
    </xf>
    <xf numFmtId="0" fontId="45" fillId="3" borderId="0" xfId="0" applyFont="1" applyFill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Обычный" xfId="0" builtinId="0"/>
    <cellStyle name="Обычный_Лист4" xfId="1" xr:uid="{6F5BD575-01B9-47C0-B71E-3CD4DE9056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6B36F-2250-400D-8BB7-3771BFC02BCC}">
  <sheetPr>
    <tabColor theme="6"/>
  </sheetPr>
  <dimension ref="B2:AY125"/>
  <sheetViews>
    <sheetView tabSelected="1" topLeftCell="A72" workbookViewId="0">
      <selection activeCell="B90" sqref="B90:V90"/>
    </sheetView>
  </sheetViews>
  <sheetFormatPr defaultRowHeight="15" x14ac:dyDescent="0.25"/>
  <cols>
    <col min="1" max="1" width="1.5703125" customWidth="1"/>
    <col min="2" max="2" width="4.42578125" customWidth="1"/>
    <col min="3" max="3" width="2.85546875" customWidth="1"/>
    <col min="4" max="4" width="4" customWidth="1"/>
    <col min="5" max="5" width="3.85546875" customWidth="1"/>
    <col min="6" max="6" width="9.140625" customWidth="1"/>
    <col min="8" max="8" width="1.85546875" customWidth="1"/>
    <col min="9" max="9" width="3" customWidth="1"/>
    <col min="10" max="10" width="7" customWidth="1"/>
    <col min="11" max="11" width="6.42578125" customWidth="1"/>
    <col min="12" max="12" width="6.28515625" customWidth="1"/>
    <col min="13" max="13" width="2.85546875" customWidth="1"/>
    <col min="14" max="14" width="5.28515625" customWidth="1"/>
    <col min="15" max="15" width="5.5703125" customWidth="1"/>
    <col min="16" max="16" width="6.28515625" customWidth="1"/>
    <col min="17" max="17" width="8.140625" style="437" customWidth="1"/>
    <col min="18" max="18" width="2.5703125" style="437" customWidth="1"/>
    <col min="19" max="19" width="9.140625" style="437"/>
    <col min="20" max="20" width="7.5703125" style="437" customWidth="1"/>
    <col min="21" max="22" width="9.140625" style="437"/>
    <col min="23" max="23" width="8.7109375" style="437" customWidth="1"/>
  </cols>
  <sheetData>
    <row r="2" spans="2:23" x14ac:dyDescent="0.25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  <c r="S2" s="3"/>
      <c r="T2" s="4"/>
      <c r="U2" s="3"/>
      <c r="V2" s="3"/>
      <c r="W2" s="4"/>
    </row>
    <row r="3" spans="2:23" ht="18.75" x14ac:dyDescent="0.3">
      <c r="B3" s="5"/>
      <c r="C3" s="6"/>
      <c r="D3" s="6"/>
      <c r="E3" s="6"/>
      <c r="F3" s="6"/>
      <c r="G3" s="6"/>
      <c r="H3" s="7" t="s">
        <v>0</v>
      </c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8"/>
      <c r="U3" s="9"/>
      <c r="V3" s="9"/>
      <c r="W3" s="10"/>
    </row>
    <row r="4" spans="2:23" x14ac:dyDescent="0.25">
      <c r="B4" s="5"/>
      <c r="C4" s="6"/>
      <c r="D4" s="6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9"/>
      <c r="R4" s="9"/>
      <c r="S4" s="9"/>
      <c r="T4" s="10"/>
      <c r="U4" s="9"/>
      <c r="V4" s="9"/>
      <c r="W4" s="10"/>
    </row>
    <row r="5" spans="2:23" x14ac:dyDescent="0.25">
      <c r="B5" s="5"/>
      <c r="C5" s="11" t="s">
        <v>1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0"/>
    </row>
    <row r="6" spans="2:23" x14ac:dyDescent="0.25">
      <c r="B6" s="12"/>
      <c r="C6" s="6"/>
      <c r="D6" s="6"/>
      <c r="E6" s="6"/>
      <c r="F6" s="6"/>
      <c r="G6" s="5"/>
      <c r="H6" s="5"/>
      <c r="I6" s="5"/>
      <c r="J6" s="5"/>
      <c r="K6" s="5"/>
      <c r="L6" s="5"/>
      <c r="M6" s="5"/>
      <c r="N6" s="5"/>
      <c r="O6" s="5"/>
      <c r="P6" s="5"/>
      <c r="Q6" s="13"/>
      <c r="R6" s="13"/>
      <c r="S6" s="13"/>
      <c r="T6" s="13"/>
      <c r="U6" s="13"/>
      <c r="V6" s="13"/>
      <c r="W6" s="10"/>
    </row>
    <row r="7" spans="2:23" x14ac:dyDescent="0.25">
      <c r="B7" s="12"/>
      <c r="C7" s="9" t="s">
        <v>2</v>
      </c>
      <c r="D7" s="9"/>
      <c r="E7" s="9"/>
      <c r="F7" s="14">
        <v>43831</v>
      </c>
      <c r="G7" s="15"/>
      <c r="H7" s="14">
        <v>44196</v>
      </c>
      <c r="I7" s="15"/>
      <c r="J7" s="15"/>
      <c r="K7" s="15"/>
      <c r="L7" s="16" t="s">
        <v>3</v>
      </c>
      <c r="M7" s="17" t="s">
        <v>4</v>
      </c>
      <c r="N7" s="18"/>
      <c r="O7" s="18"/>
      <c r="P7" s="18"/>
      <c r="Q7" s="18"/>
      <c r="R7" s="18"/>
      <c r="S7" s="19"/>
      <c r="T7" s="20"/>
      <c r="U7" s="20">
        <v>5</v>
      </c>
      <c r="V7" s="13"/>
      <c r="W7" s="10"/>
    </row>
    <row r="8" spans="2:23" x14ac:dyDescent="0.25">
      <c r="B8" s="21"/>
      <c r="C8" s="5"/>
      <c r="D8" s="5"/>
      <c r="E8" s="6"/>
      <c r="F8" s="6"/>
      <c r="G8" s="6"/>
      <c r="H8" s="22"/>
      <c r="I8" s="22"/>
      <c r="J8" s="22"/>
      <c r="K8" s="22"/>
      <c r="L8" s="22"/>
      <c r="M8" s="22"/>
      <c r="N8" s="22"/>
      <c r="O8" s="22"/>
      <c r="P8" s="22"/>
      <c r="Q8" s="23"/>
      <c r="R8" s="23"/>
      <c r="S8" s="23"/>
      <c r="T8" s="13"/>
      <c r="U8" s="10"/>
      <c r="V8" s="10"/>
      <c r="W8" s="10"/>
    </row>
    <row r="9" spans="2:23" x14ac:dyDescent="0.25">
      <c r="B9" s="24" t="s">
        <v>5</v>
      </c>
      <c r="C9" s="24"/>
      <c r="D9" s="24"/>
      <c r="E9" s="24"/>
      <c r="F9" s="24"/>
      <c r="G9" s="25">
        <f>G10+G11</f>
        <v>1832.7</v>
      </c>
      <c r="H9" s="26"/>
      <c r="I9" s="27" t="s">
        <v>6</v>
      </c>
      <c r="J9" s="27"/>
      <c r="K9" s="27"/>
      <c r="L9" s="28">
        <v>2</v>
      </c>
      <c r="M9" s="26"/>
      <c r="N9" s="29" t="s">
        <v>7</v>
      </c>
      <c r="O9" s="29"/>
      <c r="P9" s="29"/>
      <c r="Q9" s="30">
        <v>1880</v>
      </c>
      <c r="R9" s="13"/>
      <c r="S9" s="29" t="s">
        <v>8</v>
      </c>
      <c r="T9" s="29"/>
      <c r="U9" s="29"/>
      <c r="V9" s="29"/>
      <c r="W9" s="29"/>
    </row>
    <row r="10" spans="2:23" x14ac:dyDescent="0.25">
      <c r="B10" s="24" t="s">
        <v>9</v>
      </c>
      <c r="C10" s="24"/>
      <c r="D10" s="24"/>
      <c r="E10" s="24"/>
      <c r="F10" s="24"/>
      <c r="G10" s="25">
        <v>1832.7</v>
      </c>
      <c r="H10" s="26"/>
      <c r="I10" s="29" t="s">
        <v>10</v>
      </c>
      <c r="J10" s="29"/>
      <c r="K10" s="29"/>
      <c r="L10" s="28">
        <v>5</v>
      </c>
      <c r="M10" s="21"/>
      <c r="N10" s="31" t="s">
        <v>11</v>
      </c>
      <c r="O10" s="31"/>
      <c r="P10" s="32" t="s">
        <v>12</v>
      </c>
      <c r="Q10" s="32"/>
      <c r="R10" s="13"/>
      <c r="S10" s="33" t="s">
        <v>13</v>
      </c>
      <c r="T10" s="33"/>
      <c r="U10" s="33"/>
      <c r="V10" s="33"/>
      <c r="W10" s="33"/>
    </row>
    <row r="11" spans="2:23" x14ac:dyDescent="0.25">
      <c r="B11" s="24" t="s">
        <v>14</v>
      </c>
      <c r="C11" s="24"/>
      <c r="D11" s="24"/>
      <c r="E11" s="24"/>
      <c r="F11" s="24"/>
      <c r="G11" s="34">
        <v>0</v>
      </c>
      <c r="H11" s="26"/>
      <c r="I11" s="29" t="s">
        <v>15</v>
      </c>
      <c r="J11" s="29"/>
      <c r="K11" s="29"/>
      <c r="L11" s="35">
        <v>0</v>
      </c>
      <c r="M11" s="21"/>
      <c r="N11" s="29" t="s">
        <v>16</v>
      </c>
      <c r="O11" s="29"/>
      <c r="P11" s="29"/>
      <c r="Q11" s="36">
        <v>1800</v>
      </c>
      <c r="R11" s="13"/>
      <c r="S11" s="33"/>
      <c r="T11" s="33"/>
      <c r="U11" s="33"/>
      <c r="V11" s="33"/>
      <c r="W11" s="33"/>
    </row>
    <row r="12" spans="2:23" x14ac:dyDescent="0.25">
      <c r="B12" s="24" t="s">
        <v>17</v>
      </c>
      <c r="C12" s="24"/>
      <c r="D12" s="24"/>
      <c r="E12" s="24"/>
      <c r="F12" s="24"/>
      <c r="G12" s="34">
        <v>2057.14</v>
      </c>
      <c r="H12" s="26"/>
      <c r="I12" s="29" t="s">
        <v>18</v>
      </c>
      <c r="J12" s="29"/>
      <c r="K12" s="29"/>
      <c r="L12" s="35">
        <v>49</v>
      </c>
      <c r="M12" s="26"/>
      <c r="N12" s="27" t="s">
        <v>19</v>
      </c>
      <c r="O12" s="27"/>
      <c r="P12" s="27"/>
      <c r="Q12" s="37" t="s">
        <v>20</v>
      </c>
      <c r="R12" s="23"/>
      <c r="S12" s="33"/>
      <c r="T12" s="33"/>
      <c r="U12" s="33"/>
      <c r="V12" s="33"/>
      <c r="W12" s="33"/>
    </row>
    <row r="13" spans="2:23" x14ac:dyDescent="0.25">
      <c r="B13" s="24" t="s">
        <v>21</v>
      </c>
      <c r="C13" s="24"/>
      <c r="D13" s="24"/>
      <c r="E13" s="24"/>
      <c r="F13" s="24"/>
      <c r="G13" s="34">
        <v>87.5</v>
      </c>
      <c r="H13" s="26"/>
      <c r="I13" s="29" t="s">
        <v>22</v>
      </c>
      <c r="J13" s="29"/>
      <c r="K13" s="29"/>
      <c r="L13" s="38">
        <v>96</v>
      </c>
      <c r="M13" s="26"/>
      <c r="N13" s="27"/>
      <c r="O13" s="27"/>
      <c r="P13" s="27"/>
      <c r="Q13" s="39"/>
      <c r="R13" s="23"/>
      <c r="S13" s="29" t="s">
        <v>23</v>
      </c>
      <c r="T13" s="29"/>
      <c r="U13" s="29"/>
      <c r="V13" s="40" t="s">
        <v>24</v>
      </c>
      <c r="W13" s="40"/>
    </row>
    <row r="14" spans="2:23" x14ac:dyDescent="0.25">
      <c r="B14" s="41"/>
      <c r="C14" s="5"/>
      <c r="D14" s="5"/>
      <c r="E14" s="5"/>
      <c r="F14" s="5"/>
      <c r="G14" s="5"/>
      <c r="H14" s="5"/>
      <c r="I14" s="5"/>
      <c r="J14" s="5"/>
      <c r="K14" s="5"/>
      <c r="L14" s="42"/>
      <c r="M14" s="5"/>
      <c r="N14" s="5"/>
      <c r="O14" s="5"/>
      <c r="P14" s="43"/>
      <c r="Q14" s="23"/>
      <c r="R14" s="23"/>
      <c r="S14" s="23"/>
      <c r="T14" s="13"/>
      <c r="U14" s="44"/>
      <c r="V14" s="44"/>
      <c r="W14" s="10"/>
    </row>
    <row r="15" spans="2:23" x14ac:dyDescent="0.25">
      <c r="B15" s="45" t="s">
        <v>25</v>
      </c>
      <c r="C15" s="45"/>
      <c r="D15" s="45"/>
      <c r="E15" s="45"/>
      <c r="F15" s="45"/>
      <c r="G15" s="45"/>
      <c r="H15" s="46">
        <v>13</v>
      </c>
      <c r="I15" s="47"/>
      <c r="J15" s="5"/>
      <c r="K15" s="5"/>
      <c r="L15" s="5"/>
      <c r="M15" s="5"/>
      <c r="N15" s="5"/>
      <c r="O15" s="5"/>
      <c r="P15" s="5"/>
      <c r="Q15" s="23"/>
      <c r="R15" s="23"/>
      <c r="S15" s="23"/>
      <c r="T15" s="13"/>
      <c r="U15" s="23"/>
      <c r="V15" s="23"/>
      <c r="W15" s="10"/>
    </row>
    <row r="16" spans="2:23" x14ac:dyDescent="0.25">
      <c r="B16" s="48"/>
      <c r="C16" s="2"/>
      <c r="D16" s="2"/>
      <c r="E16" s="2"/>
      <c r="F16" s="2"/>
      <c r="G16" s="2"/>
      <c r="H16" s="49"/>
      <c r="I16" s="49"/>
      <c r="J16" s="49"/>
      <c r="K16" s="49"/>
      <c r="L16" s="49"/>
      <c r="M16" s="49"/>
      <c r="N16" s="49"/>
      <c r="O16" s="49"/>
      <c r="P16" s="49"/>
      <c r="Q16" s="50"/>
      <c r="R16" s="50"/>
      <c r="S16" s="50"/>
      <c r="T16" s="51"/>
      <c r="U16" s="52"/>
      <c r="V16" s="52"/>
      <c r="W16" s="4"/>
    </row>
    <row r="17" spans="2:23" x14ac:dyDescent="0.25">
      <c r="B17" s="53" t="s">
        <v>26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4">
        <v>-197496.61</v>
      </c>
      <c r="Q17" s="55"/>
      <c r="R17" s="55"/>
      <c r="S17" s="56"/>
      <c r="T17" s="57"/>
      <c r="U17" s="52"/>
      <c r="V17" s="52"/>
      <c r="W17" s="4"/>
    </row>
    <row r="18" spans="2:23" x14ac:dyDescent="0.25">
      <c r="B18" s="58" t="s">
        <v>27</v>
      </c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9"/>
      <c r="Q18" s="60"/>
      <c r="R18" s="60"/>
      <c r="S18" s="61"/>
      <c r="T18" s="57"/>
      <c r="U18" s="4"/>
      <c r="V18" s="4"/>
      <c r="W18" s="4"/>
    </row>
    <row r="19" spans="2:23" x14ac:dyDescent="0.25">
      <c r="B19" s="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3"/>
      <c r="R19" s="3"/>
      <c r="S19" s="4"/>
      <c r="T19" s="4"/>
      <c r="U19" s="3"/>
      <c r="V19" s="3"/>
      <c r="W19" s="4"/>
    </row>
    <row r="20" spans="2:23" ht="27.75" customHeight="1" x14ac:dyDescent="0.25">
      <c r="B20" s="62" t="s">
        <v>28</v>
      </c>
      <c r="C20" s="62"/>
      <c r="D20" s="62"/>
      <c r="E20" s="62"/>
      <c r="F20" s="62"/>
      <c r="G20" s="62"/>
      <c r="H20" s="62"/>
      <c r="I20" s="62"/>
      <c r="J20" s="63" t="s">
        <v>29</v>
      </c>
      <c r="K20" s="63"/>
      <c r="L20" s="63" t="s">
        <v>30</v>
      </c>
      <c r="M20" s="63"/>
      <c r="N20" s="63"/>
      <c r="O20" s="64" t="s">
        <v>31</v>
      </c>
      <c r="P20" s="65"/>
      <c r="Q20" s="66" t="s">
        <v>32</v>
      </c>
      <c r="R20" s="67"/>
      <c r="S20" s="68"/>
      <c r="T20" s="69"/>
      <c r="U20" s="4"/>
      <c r="V20" s="4"/>
      <c r="W20" s="4"/>
    </row>
    <row r="21" spans="2:23" x14ac:dyDescent="0.25">
      <c r="B21" s="70" t="s">
        <v>33</v>
      </c>
      <c r="C21" s="70"/>
      <c r="D21" s="70"/>
      <c r="E21" s="70"/>
      <c r="F21" s="70"/>
      <c r="G21" s="70"/>
      <c r="H21" s="70"/>
      <c r="I21" s="70"/>
      <c r="J21" s="71">
        <f>J22+J24</f>
        <v>155630.07</v>
      </c>
      <c r="K21" s="71"/>
      <c r="L21" s="72">
        <f>L22+L23</f>
        <v>314032.81</v>
      </c>
      <c r="M21" s="72"/>
      <c r="N21" s="72"/>
      <c r="O21" s="73">
        <f>O22+O23</f>
        <v>305180.09000000003</v>
      </c>
      <c r="P21" s="73"/>
      <c r="Q21" s="74">
        <f>Q22</f>
        <v>164482.78999999998</v>
      </c>
      <c r="R21" s="75"/>
      <c r="S21" s="76"/>
      <c r="T21" s="77"/>
      <c r="U21" s="78"/>
      <c r="V21" s="78"/>
      <c r="W21" s="78"/>
    </row>
    <row r="22" spans="2:23" x14ac:dyDescent="0.25">
      <c r="B22" s="79" t="s">
        <v>33</v>
      </c>
      <c r="C22" s="79"/>
      <c r="D22" s="79"/>
      <c r="E22" s="79"/>
      <c r="F22" s="79"/>
      <c r="G22" s="79"/>
      <c r="H22" s="79"/>
      <c r="I22" s="79"/>
      <c r="J22" s="80">
        <v>155630.07</v>
      </c>
      <c r="K22" s="80"/>
      <c r="L22" s="81">
        <v>312832.81</v>
      </c>
      <c r="M22" s="81"/>
      <c r="N22" s="81"/>
      <c r="O22" s="82">
        <v>303980.09000000003</v>
      </c>
      <c r="P22" s="82"/>
      <c r="Q22" s="83">
        <f>J22+L22-O22</f>
        <v>164482.78999999998</v>
      </c>
      <c r="R22" s="84"/>
      <c r="S22" s="85"/>
      <c r="T22" s="86"/>
      <c r="U22" s="10"/>
      <c r="V22" s="10"/>
      <c r="W22" s="10"/>
    </row>
    <row r="23" spans="2:23" x14ac:dyDescent="0.25">
      <c r="B23" s="87" t="s">
        <v>34</v>
      </c>
      <c r="C23" s="88"/>
      <c r="D23" s="88"/>
      <c r="E23" s="88"/>
      <c r="F23" s="88"/>
      <c r="G23" s="88"/>
      <c r="H23" s="88"/>
      <c r="I23" s="89"/>
      <c r="J23" s="90">
        <v>0</v>
      </c>
      <c r="K23" s="91"/>
      <c r="L23" s="92">
        <v>1200</v>
      </c>
      <c r="M23" s="93"/>
      <c r="N23" s="94"/>
      <c r="O23" s="83">
        <v>1200</v>
      </c>
      <c r="P23" s="85"/>
      <c r="Q23" s="95">
        <v>0</v>
      </c>
      <c r="R23" s="96"/>
      <c r="S23" s="97"/>
      <c r="T23" s="86"/>
      <c r="U23" s="10"/>
      <c r="V23" s="10"/>
      <c r="W23" s="10"/>
    </row>
    <row r="24" spans="2:23" s="99" customFormat="1" x14ac:dyDescent="0.25">
      <c r="B24" s="70" t="s">
        <v>35</v>
      </c>
      <c r="C24" s="70"/>
      <c r="D24" s="70"/>
      <c r="E24" s="70"/>
      <c r="F24" s="70"/>
      <c r="G24" s="70"/>
      <c r="H24" s="70"/>
      <c r="I24" s="70"/>
      <c r="J24" s="71">
        <v>0</v>
      </c>
      <c r="K24" s="71"/>
      <c r="L24" s="72">
        <f>24871.75+1494.94</f>
        <v>26366.69</v>
      </c>
      <c r="M24" s="72"/>
      <c r="N24" s="72"/>
      <c r="O24" s="73">
        <v>26366.69</v>
      </c>
      <c r="P24" s="73"/>
      <c r="Q24" s="74">
        <f>J24+L24-O24</f>
        <v>0</v>
      </c>
      <c r="R24" s="75"/>
      <c r="S24" s="76"/>
      <c r="T24" s="98"/>
      <c r="U24" s="78"/>
      <c r="V24" s="78"/>
      <c r="W24" s="78"/>
    </row>
    <row r="25" spans="2:23" x14ac:dyDescent="0.25">
      <c r="B25" s="100" t="s">
        <v>36</v>
      </c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1">
        <f>P17+O21</f>
        <v>107683.48000000004</v>
      </c>
      <c r="P25" s="102"/>
      <c r="Q25" s="102"/>
      <c r="R25" s="102"/>
      <c r="S25" s="103"/>
      <c r="T25" s="104"/>
      <c r="U25" s="10"/>
      <c r="V25" s="10"/>
      <c r="W25" s="10"/>
    </row>
    <row r="26" spans="2:23" x14ac:dyDescent="0.25">
      <c r="B26" s="5"/>
      <c r="C26" s="105" t="s">
        <v>37</v>
      </c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"/>
      <c r="R26" s="10"/>
      <c r="S26" s="10"/>
      <c r="T26" s="10"/>
      <c r="U26" s="10"/>
      <c r="V26" s="10"/>
      <c r="W26" s="10"/>
    </row>
    <row r="27" spans="2:23" x14ac:dyDescent="0.25">
      <c r="B27" s="106" t="s">
        <v>38</v>
      </c>
      <c r="C27" s="107"/>
      <c r="D27" s="107"/>
      <c r="E27" s="107"/>
      <c r="F27" s="107"/>
      <c r="G27" s="107"/>
      <c r="H27" s="107"/>
      <c r="I27" s="108"/>
      <c r="J27" s="109">
        <v>0</v>
      </c>
      <c r="K27" s="109"/>
      <c r="L27" s="110">
        <v>0</v>
      </c>
      <c r="M27" s="110"/>
      <c r="N27" s="110"/>
      <c r="O27" s="111">
        <v>0</v>
      </c>
      <c r="P27" s="111"/>
      <c r="Q27" s="112">
        <f>J27+L27-O27</f>
        <v>0</v>
      </c>
      <c r="R27" s="113"/>
      <c r="S27" s="114"/>
      <c r="T27" s="115"/>
      <c r="U27" s="116"/>
      <c r="V27" s="116"/>
      <c r="W27" s="116"/>
    </row>
    <row r="28" spans="2:23" x14ac:dyDescent="0.25">
      <c r="B28" s="106" t="s">
        <v>39</v>
      </c>
      <c r="C28" s="107"/>
      <c r="D28" s="107"/>
      <c r="E28" s="107"/>
      <c r="F28" s="107"/>
      <c r="G28" s="107"/>
      <c r="H28" s="107"/>
      <c r="I28" s="108"/>
      <c r="J28" s="109">
        <v>0</v>
      </c>
      <c r="K28" s="109"/>
      <c r="L28" s="110">
        <v>0</v>
      </c>
      <c r="M28" s="110"/>
      <c r="N28" s="110"/>
      <c r="O28" s="111">
        <v>0</v>
      </c>
      <c r="P28" s="111"/>
      <c r="Q28" s="112">
        <f t="shared" ref="Q28:Q38" si="0">J28+L28-O28</f>
        <v>0</v>
      </c>
      <c r="R28" s="113"/>
      <c r="S28" s="114"/>
      <c r="T28" s="115"/>
      <c r="U28" s="116"/>
      <c r="V28" s="116"/>
      <c r="W28" s="116"/>
    </row>
    <row r="29" spans="2:23" x14ac:dyDescent="0.25">
      <c r="B29" s="106" t="s">
        <v>40</v>
      </c>
      <c r="C29" s="107"/>
      <c r="D29" s="107"/>
      <c r="E29" s="107"/>
      <c r="F29" s="107"/>
      <c r="G29" s="107"/>
      <c r="H29" s="107"/>
      <c r="I29" s="108"/>
      <c r="J29" s="92">
        <v>30119.55</v>
      </c>
      <c r="K29" s="92"/>
      <c r="L29" s="110">
        <v>0</v>
      </c>
      <c r="M29" s="110"/>
      <c r="N29" s="110"/>
      <c r="O29" s="111">
        <v>5315.47</v>
      </c>
      <c r="P29" s="111"/>
      <c r="Q29" s="112">
        <f t="shared" si="0"/>
        <v>24804.079999999998</v>
      </c>
      <c r="R29" s="113"/>
      <c r="S29" s="114"/>
      <c r="T29" s="86"/>
      <c r="U29" s="116"/>
      <c r="V29" s="116"/>
      <c r="W29" s="116"/>
    </row>
    <row r="30" spans="2:23" x14ac:dyDescent="0.25">
      <c r="B30" s="106" t="s">
        <v>41</v>
      </c>
      <c r="C30" s="107"/>
      <c r="D30" s="107"/>
      <c r="E30" s="107"/>
      <c r="F30" s="107"/>
      <c r="G30" s="107"/>
      <c r="H30" s="107"/>
      <c r="I30" s="108"/>
      <c r="J30" s="92">
        <v>-36.96</v>
      </c>
      <c r="K30" s="92"/>
      <c r="L30" s="110">
        <v>0</v>
      </c>
      <c r="M30" s="110"/>
      <c r="N30" s="110"/>
      <c r="O30" s="111">
        <v>0</v>
      </c>
      <c r="P30" s="111"/>
      <c r="Q30" s="112">
        <f t="shared" si="0"/>
        <v>-36.96</v>
      </c>
      <c r="R30" s="113"/>
      <c r="S30" s="114"/>
      <c r="T30" s="86"/>
      <c r="U30" s="116"/>
      <c r="V30" s="116"/>
      <c r="W30" s="116"/>
    </row>
    <row r="31" spans="2:23" x14ac:dyDescent="0.25">
      <c r="B31" s="106" t="s">
        <v>42</v>
      </c>
      <c r="C31" s="107"/>
      <c r="D31" s="107"/>
      <c r="E31" s="107"/>
      <c r="F31" s="107"/>
      <c r="G31" s="107"/>
      <c r="H31" s="107"/>
      <c r="I31" s="108"/>
      <c r="J31" s="83">
        <v>71972.86</v>
      </c>
      <c r="K31" s="85"/>
      <c r="L31" s="109">
        <v>0</v>
      </c>
      <c r="M31" s="117"/>
      <c r="N31" s="118"/>
      <c r="O31" s="112">
        <v>10314.01</v>
      </c>
      <c r="P31" s="114"/>
      <c r="Q31" s="112">
        <f>J31+L31-O31</f>
        <v>61658.85</v>
      </c>
      <c r="R31" s="113"/>
      <c r="S31" s="114"/>
      <c r="T31" s="86"/>
      <c r="U31" s="116"/>
      <c r="V31" s="116"/>
      <c r="W31" s="116"/>
    </row>
    <row r="32" spans="2:23" x14ac:dyDescent="0.25">
      <c r="B32" s="119" t="s">
        <v>43</v>
      </c>
      <c r="C32" s="120"/>
      <c r="D32" s="120"/>
      <c r="E32" s="120"/>
      <c r="F32" s="120"/>
      <c r="G32" s="120"/>
      <c r="H32" s="120"/>
      <c r="I32" s="121"/>
      <c r="J32" s="83">
        <v>24708.03</v>
      </c>
      <c r="K32" s="85"/>
      <c r="L32" s="109">
        <v>3769.89</v>
      </c>
      <c r="M32" s="117"/>
      <c r="N32" s="118"/>
      <c r="O32" s="112">
        <v>3311.77</v>
      </c>
      <c r="P32" s="114"/>
      <c r="Q32" s="112">
        <f>J32+L32-O32</f>
        <v>25166.149999999998</v>
      </c>
      <c r="R32" s="113"/>
      <c r="S32" s="114"/>
      <c r="T32" s="86"/>
      <c r="U32" s="116"/>
      <c r="V32" s="116"/>
      <c r="W32" s="116"/>
    </row>
    <row r="33" spans="2:51" x14ac:dyDescent="0.25">
      <c r="B33" s="106" t="s">
        <v>44</v>
      </c>
      <c r="C33" s="107"/>
      <c r="D33" s="107"/>
      <c r="E33" s="107"/>
      <c r="F33" s="107"/>
      <c r="G33" s="107"/>
      <c r="H33" s="107"/>
      <c r="I33" s="108"/>
      <c r="J33" s="83">
        <v>32546.67</v>
      </c>
      <c r="K33" s="85"/>
      <c r="L33" s="109">
        <v>2401.36</v>
      </c>
      <c r="M33" s="117"/>
      <c r="N33" s="118"/>
      <c r="O33" s="112">
        <v>8425.2199999999993</v>
      </c>
      <c r="P33" s="114"/>
      <c r="Q33" s="112">
        <f>J33+L33-O33</f>
        <v>26522.809999999998</v>
      </c>
      <c r="R33" s="113"/>
      <c r="S33" s="114"/>
      <c r="T33" s="86"/>
      <c r="U33" s="116"/>
      <c r="V33" s="116"/>
      <c r="W33" s="116"/>
    </row>
    <row r="34" spans="2:51" x14ac:dyDescent="0.25">
      <c r="B34" s="122" t="s">
        <v>45</v>
      </c>
      <c r="C34" s="123"/>
      <c r="D34" s="123"/>
      <c r="E34" s="123"/>
      <c r="F34" s="123"/>
      <c r="G34" s="123"/>
      <c r="H34" s="123"/>
      <c r="I34" s="124"/>
      <c r="J34" s="125">
        <f>J35+J36+J37+J38</f>
        <v>174393.79</v>
      </c>
      <c r="K34" s="125"/>
      <c r="L34" s="126">
        <f>L35+L36+L37+L38</f>
        <v>327146.56</v>
      </c>
      <c r="M34" s="126"/>
      <c r="N34" s="126"/>
      <c r="O34" s="126">
        <f>O35+O36+O37+O38</f>
        <v>345906.14</v>
      </c>
      <c r="P34" s="126"/>
      <c r="Q34" s="127">
        <f t="shared" si="0"/>
        <v>155634.20999999996</v>
      </c>
      <c r="R34" s="128"/>
      <c r="S34" s="129"/>
      <c r="T34" s="130"/>
      <c r="U34" s="10"/>
      <c r="V34" s="10"/>
      <c r="W34" s="10"/>
    </row>
    <row r="35" spans="2:51" x14ac:dyDescent="0.25">
      <c r="B35" s="131" t="s">
        <v>46</v>
      </c>
      <c r="C35" s="132"/>
      <c r="D35" s="132"/>
      <c r="E35" s="132"/>
      <c r="F35" s="132"/>
      <c r="G35" s="132"/>
      <c r="H35" s="132"/>
      <c r="I35" s="133"/>
      <c r="J35" s="80">
        <v>94846.720000000001</v>
      </c>
      <c r="K35" s="80"/>
      <c r="L35" s="134">
        <v>327146.56</v>
      </c>
      <c r="M35" s="134"/>
      <c r="N35" s="134"/>
      <c r="O35" s="135">
        <v>323375.90999999997</v>
      </c>
      <c r="P35" s="135"/>
      <c r="Q35" s="127">
        <f t="shared" si="0"/>
        <v>98617.370000000054</v>
      </c>
      <c r="R35" s="128"/>
      <c r="S35" s="129"/>
      <c r="T35" s="136"/>
      <c r="U35" s="10"/>
      <c r="V35" s="10"/>
      <c r="W35" s="10"/>
    </row>
    <row r="36" spans="2:51" x14ac:dyDescent="0.25">
      <c r="B36" s="131" t="s">
        <v>47</v>
      </c>
      <c r="C36" s="132"/>
      <c r="D36" s="132"/>
      <c r="E36" s="132"/>
      <c r="F36" s="132"/>
      <c r="G36" s="132"/>
      <c r="H36" s="132"/>
      <c r="I36" s="133"/>
      <c r="J36" s="80">
        <v>71846.720000000001</v>
      </c>
      <c r="K36" s="80"/>
      <c r="L36" s="134">
        <v>0</v>
      </c>
      <c r="M36" s="134"/>
      <c r="N36" s="134"/>
      <c r="O36" s="135">
        <v>16771.14</v>
      </c>
      <c r="P36" s="135"/>
      <c r="Q36" s="127">
        <f t="shared" si="0"/>
        <v>55075.58</v>
      </c>
      <c r="R36" s="128"/>
      <c r="S36" s="129"/>
      <c r="T36" s="137"/>
      <c r="U36" s="10"/>
      <c r="V36" s="10"/>
      <c r="W36" s="10"/>
    </row>
    <row r="37" spans="2:51" x14ac:dyDescent="0.25">
      <c r="B37" s="131" t="s">
        <v>48</v>
      </c>
      <c r="C37" s="132"/>
      <c r="D37" s="132"/>
      <c r="E37" s="132"/>
      <c r="F37" s="132"/>
      <c r="G37" s="132"/>
      <c r="H37" s="132"/>
      <c r="I37" s="133"/>
      <c r="J37" s="80">
        <v>0</v>
      </c>
      <c r="K37" s="80"/>
      <c r="L37" s="134">
        <v>0</v>
      </c>
      <c r="M37" s="134"/>
      <c r="N37" s="134"/>
      <c r="O37" s="135">
        <v>0</v>
      </c>
      <c r="P37" s="135"/>
      <c r="Q37" s="127">
        <f t="shared" si="0"/>
        <v>0</v>
      </c>
      <c r="R37" s="128"/>
      <c r="S37" s="129"/>
      <c r="T37" s="137"/>
      <c r="U37" s="10"/>
      <c r="V37" s="10"/>
      <c r="W37" s="10"/>
    </row>
    <row r="38" spans="2:51" x14ac:dyDescent="0.25">
      <c r="B38" s="138" t="s">
        <v>49</v>
      </c>
      <c r="C38" s="139"/>
      <c r="D38" s="139"/>
      <c r="E38" s="139"/>
      <c r="F38" s="139"/>
      <c r="G38" s="139"/>
      <c r="H38" s="139"/>
      <c r="I38" s="140"/>
      <c r="J38" s="141">
        <v>7700.35</v>
      </c>
      <c r="K38" s="141"/>
      <c r="L38" s="142">
        <v>0</v>
      </c>
      <c r="M38" s="142"/>
      <c r="N38" s="142"/>
      <c r="O38" s="143">
        <v>5759.09</v>
      </c>
      <c r="P38" s="143"/>
      <c r="Q38" s="144">
        <f t="shared" si="0"/>
        <v>1941.2600000000002</v>
      </c>
      <c r="R38" s="145"/>
      <c r="S38" s="146"/>
      <c r="T38" s="137"/>
      <c r="U38" s="10"/>
      <c r="V38" s="10"/>
      <c r="W38" s="10"/>
      <c r="AC38" s="147"/>
      <c r="AD38" s="147"/>
      <c r="AE38" s="147"/>
      <c r="AF38" s="147"/>
      <c r="AG38" s="147"/>
      <c r="AH38" s="147"/>
      <c r="AI38" s="147"/>
      <c r="AJ38" s="147"/>
      <c r="AK38" s="147"/>
      <c r="AL38" s="147"/>
      <c r="AM38" s="147"/>
      <c r="AN38" s="147"/>
      <c r="AO38" s="147"/>
      <c r="AP38" s="147"/>
      <c r="AQ38" s="147"/>
      <c r="AR38" s="148" t="s">
        <v>50</v>
      </c>
      <c r="AS38" s="148"/>
      <c r="AT38" s="148"/>
      <c r="AU38" s="148"/>
      <c r="AV38" s="148"/>
      <c r="AW38" s="149" t="s">
        <v>51</v>
      </c>
      <c r="AX38" s="149"/>
      <c r="AY38" s="150" t="s">
        <v>52</v>
      </c>
    </row>
    <row r="39" spans="2:51" ht="18" customHeight="1" x14ac:dyDescent="0.25">
      <c r="B39" s="151" t="s">
        <v>53</v>
      </c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3"/>
      <c r="O39" s="154"/>
      <c r="P39" s="155"/>
      <c r="Q39" s="156">
        <f>184+184+184+184+184+184+185.98+185.98+185.98+185.98+185.98+185.98</f>
        <v>2219.88</v>
      </c>
      <c r="R39" s="156"/>
      <c r="S39" s="156"/>
      <c r="T39" s="154"/>
      <c r="U39" s="157"/>
      <c r="V39" s="157"/>
      <c r="W39" s="155"/>
      <c r="AC39" s="147"/>
      <c r="AD39" s="147"/>
      <c r="AE39" s="147"/>
      <c r="AF39" s="147"/>
      <c r="AG39" s="147"/>
      <c r="AH39" s="147"/>
      <c r="AI39" s="147"/>
      <c r="AJ39" s="147"/>
      <c r="AK39" s="147"/>
      <c r="AL39" s="147"/>
      <c r="AM39" s="147"/>
      <c r="AN39" s="147"/>
      <c r="AO39" s="147"/>
      <c r="AP39" s="147"/>
      <c r="AQ39" s="147"/>
      <c r="AR39" s="158" t="s">
        <v>54</v>
      </c>
      <c r="AS39" s="158"/>
      <c r="AT39" s="158"/>
      <c r="AU39" s="158" t="s">
        <v>55</v>
      </c>
      <c r="AV39" s="158"/>
      <c r="AW39" s="159" t="s">
        <v>54</v>
      </c>
      <c r="AX39" s="159" t="s">
        <v>55</v>
      </c>
      <c r="AY39" s="150"/>
    </row>
    <row r="40" spans="2:51" x14ac:dyDescent="0.25">
      <c r="B40" s="160" t="s">
        <v>56</v>
      </c>
      <c r="C40" s="161"/>
      <c r="D40" s="161"/>
      <c r="E40" s="161"/>
      <c r="F40" s="161"/>
      <c r="G40" s="161"/>
      <c r="H40" s="161"/>
      <c r="I40" s="161"/>
      <c r="J40" s="161"/>
      <c r="K40" s="161"/>
      <c r="L40" s="161"/>
      <c r="M40" s="161"/>
      <c r="N40" s="161"/>
      <c r="O40" s="161"/>
      <c r="P40" s="162"/>
      <c r="Q40" s="154">
        <v>19917.150000000001</v>
      </c>
      <c r="R40" s="157"/>
      <c r="S40" s="155"/>
      <c r="T40" s="154"/>
      <c r="U40" s="157"/>
      <c r="V40" s="157"/>
      <c r="W40" s="155"/>
      <c r="AC40" s="163"/>
      <c r="AD40" s="163"/>
      <c r="AE40" s="163"/>
      <c r="AF40" s="163"/>
      <c r="AG40" s="163"/>
      <c r="AH40" s="163"/>
      <c r="AI40" s="163"/>
      <c r="AJ40" s="163"/>
      <c r="AK40" s="163"/>
      <c r="AL40" s="163"/>
      <c r="AM40" s="163"/>
      <c r="AN40" s="163"/>
      <c r="AO40" s="163"/>
      <c r="AP40" s="163"/>
      <c r="AQ40" s="163"/>
      <c r="AR40" s="164"/>
      <c r="AS40" s="164"/>
      <c r="AT40" s="164"/>
      <c r="AU40" s="159"/>
      <c r="AV40" s="159"/>
      <c r="AW40" s="164"/>
      <c r="AX40" s="159"/>
      <c r="AY40" s="165"/>
    </row>
    <row r="41" spans="2:51" ht="15" customHeight="1" x14ac:dyDescent="0.25">
      <c r="B41" s="166" t="s">
        <v>57</v>
      </c>
      <c r="C41" s="167"/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8"/>
      <c r="Q41" s="169" t="s">
        <v>58</v>
      </c>
      <c r="R41" s="169"/>
      <c r="S41" s="169"/>
      <c r="T41" s="170"/>
      <c r="U41" s="171" t="s">
        <v>59</v>
      </c>
      <c r="V41" s="169"/>
      <c r="W41" s="170"/>
      <c r="AC41" s="172"/>
      <c r="AD41" s="173"/>
      <c r="AE41" s="173"/>
      <c r="AF41" s="173"/>
      <c r="AG41" s="173"/>
      <c r="AH41" s="173"/>
      <c r="AI41" s="173"/>
      <c r="AJ41" s="173"/>
      <c r="AK41" s="173"/>
      <c r="AL41" s="173"/>
      <c r="AM41" s="173"/>
      <c r="AN41" s="173"/>
      <c r="AO41" s="173"/>
      <c r="AP41" s="173"/>
      <c r="AQ41" s="173"/>
      <c r="AR41" s="174">
        <f>AR143</f>
        <v>0</v>
      </c>
      <c r="AS41" s="174"/>
      <c r="AT41" s="174"/>
      <c r="AU41" s="175">
        <f>AU143</f>
        <v>0</v>
      </c>
      <c r="AV41" s="175"/>
      <c r="AW41" s="176">
        <f>AW143</f>
        <v>0</v>
      </c>
      <c r="AX41" s="177">
        <f>AX143</f>
        <v>0</v>
      </c>
      <c r="AY41" s="178">
        <f>AX41-AU41</f>
        <v>0</v>
      </c>
    </row>
    <row r="42" spans="2:51" ht="26.25" customHeight="1" x14ac:dyDescent="0.25">
      <c r="B42" s="179" t="s">
        <v>60</v>
      </c>
      <c r="C42" s="180"/>
      <c r="D42" s="180"/>
      <c r="E42" s="180"/>
      <c r="F42" s="180"/>
      <c r="G42" s="180"/>
      <c r="H42" s="180"/>
      <c r="I42" s="180"/>
      <c r="J42" s="180"/>
      <c r="K42" s="180"/>
      <c r="L42" s="180"/>
      <c r="M42" s="180"/>
      <c r="N42" s="180"/>
      <c r="O42" s="180"/>
      <c r="P42" s="181"/>
      <c r="Q42" s="182" t="s">
        <v>54</v>
      </c>
      <c r="R42" s="182"/>
      <c r="S42" s="182"/>
      <c r="T42" s="183" t="s">
        <v>61</v>
      </c>
      <c r="U42" s="182" t="s">
        <v>54</v>
      </c>
      <c r="V42" s="182"/>
      <c r="W42" s="184" t="s">
        <v>61</v>
      </c>
      <c r="AC42" s="185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86"/>
      <c r="AO42" s="186"/>
      <c r="AP42" s="186"/>
      <c r="AQ42" s="186"/>
      <c r="AR42" s="187"/>
      <c r="AS42" s="187"/>
      <c r="AT42" s="187"/>
      <c r="AU42" s="188"/>
      <c r="AV42" s="188"/>
      <c r="AW42" s="189"/>
      <c r="AX42" s="190"/>
      <c r="AY42" s="191"/>
    </row>
    <row r="43" spans="2:51" ht="14.25" customHeight="1" x14ac:dyDescent="0.25">
      <c r="B43" s="192" t="s">
        <v>62</v>
      </c>
      <c r="C43" s="193"/>
      <c r="D43" s="193"/>
      <c r="E43" s="193"/>
      <c r="F43" s="193"/>
      <c r="G43" s="193"/>
      <c r="H43" s="193"/>
      <c r="I43" s="193"/>
      <c r="J43" s="193"/>
      <c r="K43" s="193"/>
      <c r="L43" s="193"/>
      <c r="M43" s="193"/>
      <c r="N43" s="193"/>
      <c r="O43" s="193"/>
      <c r="P43" s="193"/>
      <c r="Q43" s="194"/>
      <c r="R43" s="194"/>
      <c r="S43" s="194"/>
      <c r="T43" s="194"/>
      <c r="U43" s="194"/>
      <c r="V43" s="194"/>
      <c r="W43" s="195"/>
      <c r="AC43" s="185"/>
      <c r="AD43" s="186"/>
      <c r="AE43" s="186"/>
      <c r="AF43" s="186"/>
      <c r="AG43" s="186"/>
      <c r="AH43" s="186"/>
      <c r="AI43" s="186"/>
      <c r="AJ43" s="186"/>
      <c r="AK43" s="186"/>
      <c r="AL43" s="186"/>
      <c r="AM43" s="186"/>
      <c r="AN43" s="186"/>
      <c r="AO43" s="186"/>
      <c r="AP43" s="186"/>
      <c r="AQ43" s="186"/>
      <c r="AR43" s="187"/>
      <c r="AS43" s="187"/>
      <c r="AT43" s="187"/>
      <c r="AU43" s="188"/>
      <c r="AV43" s="188"/>
      <c r="AW43" s="189"/>
      <c r="AX43" s="190"/>
      <c r="AY43" s="191"/>
    </row>
    <row r="44" spans="2:51" ht="48.75" customHeight="1" x14ac:dyDescent="0.25">
      <c r="B44" s="196">
        <v>1</v>
      </c>
      <c r="C44" s="197" t="s">
        <v>63</v>
      </c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8">
        <f>T44*G9*12</f>
        <v>14295.060000000001</v>
      </c>
      <c r="R44" s="198"/>
      <c r="S44" s="198"/>
      <c r="T44" s="199">
        <v>0.65</v>
      </c>
      <c r="U44" s="200">
        <f>U46+U47</f>
        <v>493.75</v>
      </c>
      <c r="V44" s="201"/>
      <c r="W44" s="202">
        <f>U44/G9/12</f>
        <v>2.2450937596624285E-2</v>
      </c>
    </row>
    <row r="45" spans="2:51" x14ac:dyDescent="0.25">
      <c r="B45" s="196"/>
      <c r="C45" s="203" t="s">
        <v>64</v>
      </c>
      <c r="D45" s="204"/>
      <c r="E45" s="204"/>
      <c r="F45" s="204"/>
      <c r="G45" s="204"/>
      <c r="H45" s="204"/>
      <c r="I45" s="204"/>
      <c r="J45" s="204"/>
      <c r="K45" s="204"/>
      <c r="L45" s="204"/>
      <c r="M45" s="204"/>
      <c r="N45" s="204"/>
      <c r="O45" s="204"/>
      <c r="P45" s="205"/>
      <c r="Q45" s="206"/>
      <c r="R45" s="207"/>
      <c r="S45" s="208"/>
      <c r="T45" s="209"/>
      <c r="U45" s="210"/>
      <c r="V45" s="211"/>
      <c r="W45" s="202"/>
    </row>
    <row r="46" spans="2:51" x14ac:dyDescent="0.25">
      <c r="B46" s="196"/>
      <c r="C46" s="212" t="s">
        <v>65</v>
      </c>
      <c r="D46" s="213"/>
      <c r="E46" s="213"/>
      <c r="F46" s="213"/>
      <c r="G46" s="213"/>
      <c r="H46" s="213"/>
      <c r="I46" s="213"/>
      <c r="J46" s="213"/>
      <c r="K46" s="213"/>
      <c r="L46" s="213"/>
      <c r="M46" s="213"/>
      <c r="N46" s="213"/>
      <c r="O46" s="213"/>
      <c r="P46" s="214"/>
      <c r="Q46" s="206"/>
      <c r="R46" s="207"/>
      <c r="S46" s="208"/>
      <c r="T46" s="209"/>
      <c r="U46" s="210">
        <v>493.75</v>
      </c>
      <c r="V46" s="211"/>
      <c r="W46" s="202"/>
    </row>
    <row r="47" spans="2:51" ht="15.75" customHeight="1" x14ac:dyDescent="0.25">
      <c r="B47" s="196"/>
      <c r="C47" s="215"/>
      <c r="D47" s="216"/>
      <c r="E47" s="216"/>
      <c r="F47" s="216"/>
      <c r="G47" s="216"/>
      <c r="H47" s="216"/>
      <c r="I47" s="216"/>
      <c r="J47" s="216"/>
      <c r="K47" s="216"/>
      <c r="L47" s="216"/>
      <c r="M47" s="216"/>
      <c r="N47" s="216"/>
      <c r="O47" s="216"/>
      <c r="P47" s="217"/>
      <c r="Q47" s="218"/>
      <c r="R47" s="219"/>
      <c r="S47" s="220"/>
      <c r="T47" s="209"/>
      <c r="U47" s="210">
        <v>0</v>
      </c>
      <c r="V47" s="211"/>
      <c r="W47" s="202"/>
    </row>
    <row r="48" spans="2:51" ht="44.25" customHeight="1" x14ac:dyDescent="0.25">
      <c r="B48" s="196">
        <v>2</v>
      </c>
      <c r="C48" s="221" t="s">
        <v>66</v>
      </c>
      <c r="D48" s="222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3"/>
      <c r="Q48" s="210">
        <f>T48*G9*12</f>
        <v>17813.844000000001</v>
      </c>
      <c r="R48" s="224"/>
      <c r="S48" s="211"/>
      <c r="T48" s="225">
        <v>0.81</v>
      </c>
      <c r="U48" s="210">
        <f>Q48</f>
        <v>17813.844000000001</v>
      </c>
      <c r="V48" s="211"/>
      <c r="W48" s="225">
        <f>U48/G9/12</f>
        <v>0.81</v>
      </c>
    </row>
    <row r="49" spans="2:23" x14ac:dyDescent="0.25">
      <c r="B49" s="196"/>
      <c r="C49" s="226" t="s">
        <v>64</v>
      </c>
      <c r="D49" s="227"/>
      <c r="E49" s="227"/>
      <c r="F49" s="227"/>
      <c r="G49" s="227"/>
      <c r="H49" s="227"/>
      <c r="I49" s="227"/>
      <c r="J49" s="227"/>
      <c r="K49" s="227"/>
      <c r="L49" s="227"/>
      <c r="M49" s="227"/>
      <c r="N49" s="227"/>
      <c r="O49" s="227"/>
      <c r="P49" s="228"/>
      <c r="Q49" s="229"/>
      <c r="R49" s="230"/>
      <c r="S49" s="231"/>
      <c r="T49" s="232"/>
      <c r="U49" s="233"/>
      <c r="V49" s="234"/>
      <c r="W49" s="225"/>
    </row>
    <row r="50" spans="2:23" ht="27" customHeight="1" x14ac:dyDescent="0.25">
      <c r="B50" s="196"/>
      <c r="C50" s="215" t="s">
        <v>67</v>
      </c>
      <c r="D50" s="216"/>
      <c r="E50" s="216"/>
      <c r="F50" s="216"/>
      <c r="G50" s="216"/>
      <c r="H50" s="216"/>
      <c r="I50" s="216"/>
      <c r="J50" s="216"/>
      <c r="K50" s="216"/>
      <c r="L50" s="216"/>
      <c r="M50" s="216"/>
      <c r="N50" s="216"/>
      <c r="O50" s="216"/>
      <c r="P50" s="217"/>
      <c r="Q50" s="229"/>
      <c r="R50" s="230"/>
      <c r="S50" s="231"/>
      <c r="T50" s="232"/>
      <c r="U50" s="235"/>
      <c r="V50" s="234"/>
      <c r="W50" s="225"/>
    </row>
    <row r="51" spans="2:23" ht="17.25" customHeight="1" x14ac:dyDescent="0.25">
      <c r="B51" s="196"/>
      <c r="C51" s="215" t="s">
        <v>68</v>
      </c>
      <c r="D51" s="216"/>
      <c r="E51" s="216"/>
      <c r="F51" s="216"/>
      <c r="G51" s="216"/>
      <c r="H51" s="216"/>
      <c r="I51" s="216"/>
      <c r="J51" s="216"/>
      <c r="K51" s="216"/>
      <c r="L51" s="216"/>
      <c r="M51" s="216"/>
      <c r="N51" s="216"/>
      <c r="O51" s="216"/>
      <c r="P51" s="217"/>
      <c r="Q51" s="229"/>
      <c r="R51" s="230"/>
      <c r="S51" s="231"/>
      <c r="T51" s="232"/>
      <c r="U51" s="235"/>
      <c r="V51" s="234"/>
      <c r="W51" s="225"/>
    </row>
    <row r="52" spans="2:23" ht="17.25" customHeight="1" x14ac:dyDescent="0.25">
      <c r="B52" s="196"/>
      <c r="C52" s="215" t="s">
        <v>69</v>
      </c>
      <c r="D52" s="216"/>
      <c r="E52" s="216"/>
      <c r="F52" s="216"/>
      <c r="G52" s="216"/>
      <c r="H52" s="216"/>
      <c r="I52" s="216"/>
      <c r="J52" s="216"/>
      <c r="K52" s="216"/>
      <c r="L52" s="216"/>
      <c r="M52" s="216"/>
      <c r="N52" s="216"/>
      <c r="O52" s="216"/>
      <c r="P52" s="217"/>
      <c r="Q52" s="229"/>
      <c r="R52" s="230"/>
      <c r="S52" s="231"/>
      <c r="T52" s="232"/>
      <c r="U52" s="235"/>
      <c r="V52" s="234"/>
      <c r="W52" s="225"/>
    </row>
    <row r="53" spans="2:23" ht="17.25" customHeight="1" x14ac:dyDescent="0.25">
      <c r="B53" s="196"/>
      <c r="C53" s="236" t="s">
        <v>70</v>
      </c>
      <c r="D53" s="237"/>
      <c r="E53" s="237"/>
      <c r="F53" s="237"/>
      <c r="G53" s="237"/>
      <c r="H53" s="237"/>
      <c r="I53" s="237"/>
      <c r="J53" s="237"/>
      <c r="K53" s="237"/>
      <c r="L53" s="237"/>
      <c r="M53" s="237"/>
      <c r="N53" s="237"/>
      <c r="O53" s="237"/>
      <c r="P53" s="238"/>
      <c r="Q53" s="229"/>
      <c r="R53" s="230"/>
      <c r="S53" s="231"/>
      <c r="T53" s="232"/>
      <c r="U53" s="235"/>
      <c r="V53" s="234"/>
      <c r="W53" s="225"/>
    </row>
    <row r="54" spans="2:23" ht="15" customHeight="1" x14ac:dyDescent="0.25">
      <c r="B54" s="196"/>
      <c r="C54" s="215" t="s">
        <v>71</v>
      </c>
      <c r="D54" s="216"/>
      <c r="E54" s="216"/>
      <c r="F54" s="216"/>
      <c r="G54" s="216"/>
      <c r="H54" s="216"/>
      <c r="I54" s="216"/>
      <c r="J54" s="216"/>
      <c r="K54" s="216"/>
      <c r="L54" s="216"/>
      <c r="M54" s="216"/>
      <c r="N54" s="216"/>
      <c r="O54" s="216"/>
      <c r="P54" s="217"/>
      <c r="Q54" s="229"/>
      <c r="R54" s="230"/>
      <c r="S54" s="231"/>
      <c r="T54" s="232"/>
      <c r="U54" s="239"/>
      <c r="V54" s="240"/>
      <c r="W54" s="225"/>
    </row>
    <row r="55" spans="2:23" ht="15" customHeight="1" x14ac:dyDescent="0.25">
      <c r="B55" s="241"/>
      <c r="C55" s="236"/>
      <c r="D55" s="237"/>
      <c r="E55" s="237"/>
      <c r="F55" s="237"/>
      <c r="G55" s="237"/>
      <c r="H55" s="237"/>
      <c r="I55" s="237"/>
      <c r="J55" s="237"/>
      <c r="K55" s="237"/>
      <c r="L55" s="237"/>
      <c r="M55" s="237"/>
      <c r="N55" s="237"/>
      <c r="O55" s="237"/>
      <c r="P55" s="238"/>
      <c r="Q55" s="242"/>
      <c r="R55" s="243"/>
      <c r="S55" s="244"/>
      <c r="T55" s="245"/>
      <c r="U55" s="246"/>
      <c r="V55" s="247"/>
      <c r="W55" s="248"/>
    </row>
    <row r="56" spans="2:23" ht="30.75" customHeight="1" x14ac:dyDescent="0.25">
      <c r="B56" s="249" t="s">
        <v>72</v>
      </c>
      <c r="C56" s="250" t="s">
        <v>73</v>
      </c>
      <c r="D56" s="250"/>
      <c r="E56" s="250"/>
      <c r="F56" s="250"/>
      <c r="G56" s="250"/>
      <c r="H56" s="250"/>
      <c r="I56" s="250"/>
      <c r="J56" s="250"/>
      <c r="K56" s="250"/>
      <c r="L56" s="250"/>
      <c r="M56" s="250"/>
      <c r="N56" s="250"/>
      <c r="O56" s="250"/>
      <c r="P56" s="250"/>
      <c r="Q56" s="210">
        <f>T56*G9*12</f>
        <v>18473.616000000002</v>
      </c>
      <c r="R56" s="224"/>
      <c r="S56" s="211"/>
      <c r="T56" s="225">
        <v>0.84</v>
      </c>
      <c r="U56" s="210">
        <f>Q56</f>
        <v>18473.616000000002</v>
      </c>
      <c r="V56" s="211"/>
      <c r="W56" s="225">
        <f>U56/G9/12</f>
        <v>0.84</v>
      </c>
    </row>
    <row r="57" spans="2:23" s="99" customFormat="1" hidden="1" x14ac:dyDescent="0.25">
      <c r="B57" s="251"/>
      <c r="C57" s="252" t="s">
        <v>74</v>
      </c>
      <c r="D57" s="252"/>
      <c r="E57" s="252"/>
      <c r="F57" s="252"/>
      <c r="G57" s="252"/>
      <c r="H57" s="252"/>
      <c r="I57" s="252"/>
      <c r="J57" s="252"/>
      <c r="K57" s="252"/>
      <c r="L57" s="252"/>
      <c r="M57" s="252"/>
      <c r="N57" s="252"/>
      <c r="O57" s="252"/>
      <c r="P57" s="252"/>
      <c r="Q57" s="253"/>
      <c r="R57" s="253"/>
      <c r="S57" s="253"/>
      <c r="T57" s="248"/>
      <c r="U57" s="254"/>
      <c r="V57" s="255"/>
      <c r="W57" s="248"/>
    </row>
    <row r="58" spans="2:23" hidden="1" x14ac:dyDescent="0.25">
      <c r="B58" s="251"/>
      <c r="C58" s="252" t="s">
        <v>75</v>
      </c>
      <c r="D58" s="252"/>
      <c r="E58" s="252"/>
      <c r="F58" s="252"/>
      <c r="G58" s="252"/>
      <c r="H58" s="252"/>
      <c r="I58" s="252"/>
      <c r="J58" s="252"/>
      <c r="K58" s="252"/>
      <c r="L58" s="252"/>
      <c r="M58" s="252"/>
      <c r="N58" s="252"/>
      <c r="O58" s="252"/>
      <c r="P58" s="252"/>
      <c r="Q58" s="253"/>
      <c r="R58" s="253"/>
      <c r="S58" s="253"/>
      <c r="T58" s="248"/>
      <c r="U58" s="254"/>
      <c r="V58" s="255"/>
      <c r="W58" s="248"/>
    </row>
    <row r="59" spans="2:23" hidden="1" x14ac:dyDescent="0.25">
      <c r="B59" s="251"/>
      <c r="C59" s="252" t="s">
        <v>75</v>
      </c>
      <c r="D59" s="252"/>
      <c r="E59" s="252"/>
      <c r="F59" s="252"/>
      <c r="G59" s="252"/>
      <c r="H59" s="252"/>
      <c r="I59" s="252"/>
      <c r="J59" s="252"/>
      <c r="K59" s="252"/>
      <c r="L59" s="252"/>
      <c r="M59" s="252"/>
      <c r="N59" s="252"/>
      <c r="O59" s="252"/>
      <c r="P59" s="252"/>
      <c r="Q59" s="253"/>
      <c r="R59" s="253"/>
      <c r="S59" s="253"/>
      <c r="T59" s="248"/>
      <c r="U59" s="254"/>
      <c r="V59" s="255"/>
      <c r="W59" s="248"/>
    </row>
    <row r="60" spans="2:23" hidden="1" x14ac:dyDescent="0.25">
      <c r="B60" s="251"/>
      <c r="C60" s="252" t="s">
        <v>76</v>
      </c>
      <c r="D60" s="252"/>
      <c r="E60" s="252"/>
      <c r="F60" s="252"/>
      <c r="G60" s="252"/>
      <c r="H60" s="252"/>
      <c r="I60" s="252"/>
      <c r="J60" s="252"/>
      <c r="K60" s="252"/>
      <c r="L60" s="252"/>
      <c r="M60" s="252"/>
      <c r="N60" s="252"/>
      <c r="O60" s="252"/>
      <c r="P60" s="252"/>
      <c r="Q60" s="253"/>
      <c r="R60" s="253"/>
      <c r="S60" s="253"/>
      <c r="T60" s="248"/>
      <c r="U60" s="254"/>
      <c r="V60" s="255"/>
      <c r="W60" s="248"/>
    </row>
    <row r="61" spans="2:23" hidden="1" x14ac:dyDescent="0.25">
      <c r="B61" s="251"/>
      <c r="C61" s="252" t="s">
        <v>77</v>
      </c>
      <c r="D61" s="252"/>
      <c r="E61" s="252"/>
      <c r="F61" s="252"/>
      <c r="G61" s="252"/>
      <c r="H61" s="252"/>
      <c r="I61" s="252"/>
      <c r="J61" s="252"/>
      <c r="K61" s="252"/>
      <c r="L61" s="252"/>
      <c r="M61" s="252"/>
      <c r="N61" s="252"/>
      <c r="O61" s="252"/>
      <c r="P61" s="252"/>
      <c r="Q61" s="246"/>
      <c r="R61" s="256"/>
      <c r="S61" s="247"/>
      <c r="T61" s="248"/>
      <c r="U61" s="254"/>
      <c r="V61" s="255"/>
      <c r="W61" s="248"/>
    </row>
    <row r="62" spans="2:23" hidden="1" x14ac:dyDescent="0.25">
      <c r="B62" s="251"/>
      <c r="C62" s="252" t="s">
        <v>78</v>
      </c>
      <c r="D62" s="252"/>
      <c r="E62" s="252"/>
      <c r="F62" s="252"/>
      <c r="G62" s="252"/>
      <c r="H62" s="252"/>
      <c r="I62" s="252"/>
      <c r="J62" s="252"/>
      <c r="K62" s="252"/>
      <c r="L62" s="252"/>
      <c r="M62" s="252"/>
      <c r="N62" s="252"/>
      <c r="O62" s="252"/>
      <c r="P62" s="252"/>
      <c r="Q62" s="246"/>
      <c r="R62" s="256"/>
      <c r="S62" s="247"/>
      <c r="T62" s="248"/>
      <c r="U62" s="254"/>
      <c r="V62" s="255"/>
      <c r="W62" s="248"/>
    </row>
    <row r="63" spans="2:23" x14ac:dyDescent="0.25">
      <c r="B63" s="251"/>
      <c r="C63" s="212" t="s">
        <v>79</v>
      </c>
      <c r="D63" s="213"/>
      <c r="E63" s="213"/>
      <c r="F63" s="213"/>
      <c r="G63" s="213"/>
      <c r="H63" s="213"/>
      <c r="I63" s="213"/>
      <c r="J63" s="213"/>
      <c r="K63" s="213"/>
      <c r="L63" s="213"/>
      <c r="M63" s="213"/>
      <c r="N63" s="213"/>
      <c r="O63" s="213"/>
      <c r="P63" s="214"/>
      <c r="Q63" s="257"/>
      <c r="R63" s="258"/>
      <c r="S63" s="259"/>
      <c r="T63" s="248"/>
      <c r="U63" s="260"/>
      <c r="V63" s="261"/>
      <c r="W63" s="248"/>
    </row>
    <row r="64" spans="2:23" x14ac:dyDescent="0.25">
      <c r="B64" s="251"/>
      <c r="C64" s="212" t="s">
        <v>80</v>
      </c>
      <c r="D64" s="213"/>
      <c r="E64" s="213"/>
      <c r="F64" s="213"/>
      <c r="G64" s="213"/>
      <c r="H64" s="213"/>
      <c r="I64" s="213"/>
      <c r="J64" s="213"/>
      <c r="K64" s="213"/>
      <c r="L64" s="213"/>
      <c r="M64" s="213"/>
      <c r="N64" s="213"/>
      <c r="O64" s="213"/>
      <c r="P64" s="214"/>
      <c r="Q64" s="257"/>
      <c r="R64" s="258"/>
      <c r="S64" s="259"/>
      <c r="T64" s="248"/>
      <c r="U64" s="262"/>
      <c r="V64" s="263"/>
      <c r="W64" s="248"/>
    </row>
    <row r="65" spans="2:23" x14ac:dyDescent="0.25">
      <c r="B65" s="251"/>
      <c r="C65" s="212" t="s">
        <v>75</v>
      </c>
      <c r="D65" s="213"/>
      <c r="E65" s="213"/>
      <c r="F65" s="213"/>
      <c r="G65" s="213"/>
      <c r="H65" s="213"/>
      <c r="I65" s="213"/>
      <c r="J65" s="213"/>
      <c r="K65" s="213"/>
      <c r="L65" s="213"/>
      <c r="M65" s="213"/>
      <c r="N65" s="213"/>
      <c r="O65" s="213"/>
      <c r="P65" s="214"/>
      <c r="Q65" s="257"/>
      <c r="R65" s="258"/>
      <c r="S65" s="259"/>
      <c r="T65" s="248"/>
      <c r="U65" s="262"/>
      <c r="V65" s="263"/>
      <c r="W65" s="248"/>
    </row>
    <row r="66" spans="2:23" x14ac:dyDescent="0.25">
      <c r="B66" s="251"/>
      <c r="C66" s="264"/>
      <c r="D66" s="265"/>
      <c r="E66" s="265"/>
      <c r="F66" s="265"/>
      <c r="G66" s="265"/>
      <c r="H66" s="265"/>
      <c r="I66" s="265"/>
      <c r="J66" s="265"/>
      <c r="K66" s="265"/>
      <c r="L66" s="265"/>
      <c r="M66" s="265"/>
      <c r="N66" s="265"/>
      <c r="O66" s="265"/>
      <c r="P66" s="266"/>
      <c r="Q66" s="257"/>
      <c r="R66" s="258"/>
      <c r="S66" s="259"/>
      <c r="T66" s="248"/>
      <c r="U66" s="262"/>
      <c r="V66" s="263"/>
      <c r="W66" s="248"/>
    </row>
    <row r="67" spans="2:23" ht="15" customHeight="1" x14ac:dyDescent="0.25">
      <c r="B67" s="267" t="s">
        <v>81</v>
      </c>
      <c r="C67" s="221" t="s">
        <v>82</v>
      </c>
      <c r="D67" s="222"/>
      <c r="E67" s="222"/>
      <c r="F67" s="222"/>
      <c r="G67" s="222"/>
      <c r="H67" s="222"/>
      <c r="I67" s="222"/>
      <c r="J67" s="222"/>
      <c r="K67" s="222"/>
      <c r="L67" s="222"/>
      <c r="M67" s="222"/>
      <c r="N67" s="222"/>
      <c r="O67" s="222"/>
      <c r="P67" s="223"/>
      <c r="Q67" s="268">
        <f>T67*G9*12</f>
        <v>22652.171999999999</v>
      </c>
      <c r="R67" s="268"/>
      <c r="S67" s="268"/>
      <c r="T67" s="269">
        <v>1.03</v>
      </c>
      <c r="U67" s="210">
        <f>U69+U70+U71</f>
        <v>10050</v>
      </c>
      <c r="V67" s="211"/>
      <c r="W67" s="225">
        <f>U67/G9/12</f>
        <v>0.45697604627052985</v>
      </c>
    </row>
    <row r="68" spans="2:23" ht="15" customHeight="1" x14ac:dyDescent="0.25">
      <c r="B68" s="251"/>
      <c r="C68" s="203" t="s">
        <v>64</v>
      </c>
      <c r="D68" s="204"/>
      <c r="E68" s="204"/>
      <c r="F68" s="204"/>
      <c r="G68" s="204"/>
      <c r="H68" s="204"/>
      <c r="I68" s="204"/>
      <c r="J68" s="204"/>
      <c r="K68" s="204"/>
      <c r="L68" s="204"/>
      <c r="M68" s="204"/>
      <c r="N68" s="204"/>
      <c r="O68" s="204"/>
      <c r="P68" s="205"/>
      <c r="Q68" s="270"/>
      <c r="R68" s="271"/>
      <c r="S68" s="272"/>
      <c r="T68" s="269"/>
      <c r="U68" s="210"/>
      <c r="V68" s="211"/>
      <c r="W68" s="225"/>
    </row>
    <row r="69" spans="2:23" x14ac:dyDescent="0.25">
      <c r="B69" s="251"/>
      <c r="C69" s="273" t="s">
        <v>83</v>
      </c>
      <c r="D69" s="274"/>
      <c r="E69" s="274"/>
      <c r="F69" s="274"/>
      <c r="G69" s="274"/>
      <c r="H69" s="274"/>
      <c r="I69" s="274"/>
      <c r="J69" s="274"/>
      <c r="K69" s="274"/>
      <c r="L69" s="274"/>
      <c r="M69" s="274"/>
      <c r="N69" s="274"/>
      <c r="O69" s="274"/>
      <c r="P69" s="275"/>
      <c r="Q69" s="257"/>
      <c r="R69" s="258"/>
      <c r="S69" s="259"/>
      <c r="T69" s="259"/>
      <c r="U69" s="246">
        <v>5550</v>
      </c>
      <c r="V69" s="247"/>
      <c r="W69" s="248"/>
    </row>
    <row r="70" spans="2:23" x14ac:dyDescent="0.25">
      <c r="B70" s="251"/>
      <c r="C70" s="276" t="s">
        <v>84</v>
      </c>
      <c r="D70" s="277"/>
      <c r="E70" s="277"/>
      <c r="F70" s="277"/>
      <c r="G70" s="277"/>
      <c r="H70" s="277"/>
      <c r="I70" s="277"/>
      <c r="J70" s="277"/>
      <c r="K70" s="277"/>
      <c r="L70" s="277"/>
      <c r="M70" s="277"/>
      <c r="N70" s="277"/>
      <c r="O70" s="277"/>
      <c r="P70" s="278"/>
      <c r="Q70" s="257"/>
      <c r="R70" s="258"/>
      <c r="S70" s="259"/>
      <c r="T70" s="259"/>
      <c r="U70" s="246">
        <v>4500</v>
      </c>
      <c r="V70" s="247"/>
      <c r="W70" s="248"/>
    </row>
    <row r="71" spans="2:23" x14ac:dyDescent="0.25">
      <c r="B71" s="251"/>
      <c r="C71" s="212"/>
      <c r="D71" s="213"/>
      <c r="E71" s="213"/>
      <c r="F71" s="213"/>
      <c r="G71" s="213"/>
      <c r="H71" s="213"/>
      <c r="I71" s="213"/>
      <c r="J71" s="213"/>
      <c r="K71" s="213"/>
      <c r="L71" s="213"/>
      <c r="M71" s="213"/>
      <c r="N71" s="213"/>
      <c r="O71" s="213"/>
      <c r="P71" s="214"/>
      <c r="Q71" s="257"/>
      <c r="R71" s="258"/>
      <c r="S71" s="259"/>
      <c r="T71" s="259"/>
      <c r="U71" s="246">
        <v>0</v>
      </c>
      <c r="V71" s="247"/>
      <c r="W71" s="248"/>
    </row>
    <row r="72" spans="2:23" x14ac:dyDescent="0.25">
      <c r="B72" s="267" t="s">
        <v>85</v>
      </c>
      <c r="C72" s="279" t="s">
        <v>86</v>
      </c>
      <c r="D72" s="279"/>
      <c r="E72" s="279"/>
      <c r="F72" s="279"/>
      <c r="G72" s="279"/>
      <c r="H72" s="279"/>
      <c r="I72" s="279"/>
      <c r="J72" s="279"/>
      <c r="K72" s="279"/>
      <c r="L72" s="279"/>
      <c r="M72" s="279"/>
      <c r="N72" s="279"/>
      <c r="O72" s="279"/>
      <c r="P72" s="279"/>
      <c r="Q72" s="280">
        <f>T72*G9*12</f>
        <v>1979.3160000000003</v>
      </c>
      <c r="R72" s="280"/>
      <c r="S72" s="280"/>
      <c r="T72" s="225">
        <v>0.09</v>
      </c>
      <c r="U72" s="210">
        <f>U73</f>
        <v>1596.03</v>
      </c>
      <c r="V72" s="211"/>
      <c r="W72" s="225">
        <f>U72/G9/12</f>
        <v>7.2571888470562548E-2</v>
      </c>
    </row>
    <row r="73" spans="2:23" x14ac:dyDescent="0.25">
      <c r="B73" s="267"/>
      <c r="C73" s="281" t="s">
        <v>87</v>
      </c>
      <c r="D73" s="282"/>
      <c r="E73" s="282"/>
      <c r="F73" s="282"/>
      <c r="G73" s="282"/>
      <c r="H73" s="282"/>
      <c r="I73" s="282"/>
      <c r="J73" s="282"/>
      <c r="K73" s="282"/>
      <c r="L73" s="282"/>
      <c r="M73" s="282"/>
      <c r="N73" s="282"/>
      <c r="O73" s="282"/>
      <c r="P73" s="283"/>
      <c r="Q73" s="284"/>
      <c r="R73" s="285"/>
      <c r="S73" s="286"/>
      <c r="T73" s="234"/>
      <c r="U73" s="246">
        <v>1596.03</v>
      </c>
      <c r="V73" s="247"/>
      <c r="W73" s="225"/>
    </row>
    <row r="74" spans="2:23" x14ac:dyDescent="0.25">
      <c r="B74" s="251"/>
      <c r="C74" s="287"/>
      <c r="D74" s="288"/>
      <c r="E74" s="288"/>
      <c r="F74" s="288"/>
      <c r="G74" s="288"/>
      <c r="H74" s="288"/>
      <c r="I74" s="288"/>
      <c r="J74" s="288"/>
      <c r="K74" s="288"/>
      <c r="L74" s="288"/>
      <c r="M74" s="288"/>
      <c r="N74" s="288"/>
      <c r="O74" s="288"/>
      <c r="P74" s="289"/>
      <c r="Q74" s="290"/>
      <c r="R74" s="291"/>
      <c r="S74" s="292"/>
      <c r="T74" s="259"/>
      <c r="U74" s="293"/>
      <c r="V74" s="294"/>
      <c r="W74" s="248"/>
    </row>
    <row r="75" spans="2:23" x14ac:dyDescent="0.25">
      <c r="B75" s="295">
        <v>6</v>
      </c>
      <c r="C75" s="296" t="s">
        <v>88</v>
      </c>
      <c r="D75" s="297"/>
      <c r="E75" s="297"/>
      <c r="F75" s="297"/>
      <c r="G75" s="297"/>
      <c r="H75" s="297"/>
      <c r="I75" s="297"/>
      <c r="J75" s="297"/>
      <c r="K75" s="297"/>
      <c r="L75" s="297"/>
      <c r="M75" s="297"/>
      <c r="N75" s="297"/>
      <c r="O75" s="297"/>
      <c r="P75" s="297"/>
      <c r="Q75" s="298"/>
      <c r="R75" s="299"/>
      <c r="S75" s="300"/>
      <c r="T75" s="259"/>
      <c r="U75" s="210"/>
      <c r="V75" s="211"/>
      <c r="W75" s="225"/>
    </row>
    <row r="76" spans="2:23" x14ac:dyDescent="0.25">
      <c r="B76" s="301"/>
      <c r="C76" s="252" t="s">
        <v>89</v>
      </c>
      <c r="D76" s="252"/>
      <c r="E76" s="252"/>
      <c r="F76" s="252"/>
      <c r="G76" s="252"/>
      <c r="H76" s="252"/>
      <c r="I76" s="252"/>
      <c r="J76" s="252"/>
      <c r="K76" s="252"/>
      <c r="L76" s="252"/>
      <c r="M76" s="252"/>
      <c r="N76" s="252"/>
      <c r="O76" s="252"/>
      <c r="P76" s="252"/>
      <c r="Q76" s="302">
        <f>T76*G9*12</f>
        <v>97646.256000000008</v>
      </c>
      <c r="R76" s="302"/>
      <c r="S76" s="302"/>
      <c r="T76" s="225">
        <v>4.4400000000000004</v>
      </c>
      <c r="U76" s="210">
        <f>14207.1*12</f>
        <v>170485.2</v>
      </c>
      <c r="V76" s="211"/>
      <c r="W76" s="225">
        <f>U76/G9/12</f>
        <v>7.7520052381731874</v>
      </c>
    </row>
    <row r="77" spans="2:23" x14ac:dyDescent="0.25">
      <c r="B77" s="301"/>
      <c r="C77" s="212"/>
      <c r="D77" s="213"/>
      <c r="E77" s="213"/>
      <c r="F77" s="213"/>
      <c r="G77" s="213"/>
      <c r="H77" s="213"/>
      <c r="I77" s="213"/>
      <c r="J77" s="213"/>
      <c r="K77" s="213"/>
      <c r="L77" s="213"/>
      <c r="M77" s="213"/>
      <c r="N77" s="213"/>
      <c r="O77" s="213"/>
      <c r="P77" s="214"/>
      <c r="Q77" s="303"/>
      <c r="R77" s="304"/>
      <c r="S77" s="305"/>
      <c r="T77" s="248"/>
      <c r="U77" s="246"/>
      <c r="V77" s="247"/>
      <c r="W77" s="248"/>
    </row>
    <row r="78" spans="2:23" x14ac:dyDescent="0.25">
      <c r="B78" s="295">
        <v>7</v>
      </c>
      <c r="C78" s="279" t="s">
        <v>90</v>
      </c>
      <c r="D78" s="279"/>
      <c r="E78" s="279"/>
      <c r="F78" s="279"/>
      <c r="G78" s="279"/>
      <c r="H78" s="279"/>
      <c r="I78" s="279"/>
      <c r="J78" s="279"/>
      <c r="K78" s="279"/>
      <c r="L78" s="279"/>
      <c r="M78" s="279"/>
      <c r="N78" s="279"/>
      <c r="O78" s="279"/>
      <c r="P78" s="279"/>
      <c r="Q78" s="306">
        <f>T78*G9*12</f>
        <v>0</v>
      </c>
      <c r="R78" s="306"/>
      <c r="S78" s="306"/>
      <c r="T78" s="225">
        <v>0</v>
      </c>
      <c r="U78" s="210">
        <f>Q78</f>
        <v>0</v>
      </c>
      <c r="V78" s="211"/>
      <c r="W78" s="225">
        <f>U78/G9/12</f>
        <v>0</v>
      </c>
    </row>
    <row r="79" spans="2:23" x14ac:dyDescent="0.25">
      <c r="B79" s="301"/>
      <c r="C79" s="212"/>
      <c r="D79" s="213"/>
      <c r="E79" s="213"/>
      <c r="F79" s="213"/>
      <c r="G79" s="213"/>
      <c r="H79" s="213"/>
      <c r="I79" s="213"/>
      <c r="J79" s="213"/>
      <c r="K79" s="213"/>
      <c r="L79" s="213"/>
      <c r="M79" s="213"/>
      <c r="N79" s="213"/>
      <c r="O79" s="213"/>
      <c r="P79" s="214"/>
      <c r="Q79" s="253"/>
      <c r="R79" s="253"/>
      <c r="S79" s="253"/>
      <c r="T79" s="248"/>
      <c r="U79" s="254"/>
      <c r="V79" s="255"/>
      <c r="W79" s="248"/>
    </row>
    <row r="80" spans="2:23" x14ac:dyDescent="0.25">
      <c r="B80" s="295">
        <v>8</v>
      </c>
      <c r="C80" s="296" t="s">
        <v>91</v>
      </c>
      <c r="D80" s="297"/>
      <c r="E80" s="297"/>
      <c r="F80" s="297"/>
      <c r="G80" s="297"/>
      <c r="H80" s="297"/>
      <c r="I80" s="297"/>
      <c r="J80" s="297"/>
      <c r="K80" s="297"/>
      <c r="L80" s="297"/>
      <c r="M80" s="297"/>
      <c r="N80" s="297"/>
      <c r="O80" s="297"/>
      <c r="P80" s="297"/>
      <c r="Q80" s="307"/>
      <c r="R80" s="308"/>
      <c r="S80" s="309"/>
      <c r="T80" s="310"/>
      <c r="U80" s="311"/>
      <c r="V80" s="312"/>
      <c r="W80" s="225"/>
    </row>
    <row r="81" spans="2:23" x14ac:dyDescent="0.25">
      <c r="B81" s="301"/>
      <c r="C81" s="252" t="s">
        <v>92</v>
      </c>
      <c r="D81" s="252"/>
      <c r="E81" s="252"/>
      <c r="F81" s="252"/>
      <c r="G81" s="252"/>
      <c r="H81" s="252"/>
      <c r="I81" s="252"/>
      <c r="J81" s="252"/>
      <c r="K81" s="252"/>
      <c r="L81" s="252"/>
      <c r="M81" s="252"/>
      <c r="N81" s="252"/>
      <c r="O81" s="252"/>
      <c r="P81" s="252"/>
      <c r="Q81" s="313">
        <f>T81*G9*12</f>
        <v>86869.98000000001</v>
      </c>
      <c r="R81" s="313"/>
      <c r="S81" s="313"/>
      <c r="T81" s="225">
        <v>3.95</v>
      </c>
      <c r="U81" s="210">
        <f>9108.52*12</f>
        <v>109302.24</v>
      </c>
      <c r="V81" s="211"/>
      <c r="W81" s="225">
        <f>U81/G9/12</f>
        <v>4.9700005456430407</v>
      </c>
    </row>
    <row r="82" spans="2:23" x14ac:dyDescent="0.25">
      <c r="B82" s="301"/>
      <c r="C82" s="314"/>
      <c r="D82" s="315"/>
      <c r="E82" s="315"/>
      <c r="F82" s="315"/>
      <c r="G82" s="315"/>
      <c r="H82" s="315"/>
      <c r="I82" s="315"/>
      <c r="J82" s="315"/>
      <c r="K82" s="315"/>
      <c r="L82" s="315"/>
      <c r="M82" s="315"/>
      <c r="N82" s="315"/>
      <c r="O82" s="315"/>
      <c r="P82" s="316"/>
      <c r="Q82" s="317"/>
      <c r="R82" s="318"/>
      <c r="S82" s="319"/>
      <c r="T82" s="225"/>
      <c r="U82" s="233"/>
      <c r="V82" s="234"/>
      <c r="W82" s="225"/>
    </row>
    <row r="83" spans="2:23" x14ac:dyDescent="0.25">
      <c r="B83" s="295">
        <v>9</v>
      </c>
      <c r="C83" s="279" t="s">
        <v>93</v>
      </c>
      <c r="D83" s="279"/>
      <c r="E83" s="279"/>
      <c r="F83" s="279"/>
      <c r="G83" s="279"/>
      <c r="H83" s="279"/>
      <c r="I83" s="279"/>
      <c r="J83" s="279"/>
      <c r="K83" s="279"/>
      <c r="L83" s="279"/>
      <c r="M83" s="279"/>
      <c r="N83" s="279"/>
      <c r="O83" s="279"/>
      <c r="P83" s="279"/>
      <c r="Q83" s="313">
        <f>T83*G9*12</f>
        <v>26170.955999999998</v>
      </c>
      <c r="R83" s="313"/>
      <c r="S83" s="313"/>
      <c r="T83" s="225">
        <v>1.19</v>
      </c>
      <c r="U83" s="210">
        <v>14865.44</v>
      </c>
      <c r="V83" s="211"/>
      <c r="W83" s="225">
        <f>U83/G9/12</f>
        <v>0.67593532311162041</v>
      </c>
    </row>
    <row r="84" spans="2:23" x14ac:dyDescent="0.25">
      <c r="B84" s="301"/>
      <c r="C84" s="212"/>
      <c r="D84" s="213"/>
      <c r="E84" s="213"/>
      <c r="F84" s="213"/>
      <c r="G84" s="213"/>
      <c r="H84" s="213"/>
      <c r="I84" s="213"/>
      <c r="J84" s="213"/>
      <c r="K84" s="213"/>
      <c r="L84" s="213"/>
      <c r="M84" s="213"/>
      <c r="N84" s="213"/>
      <c r="O84" s="213"/>
      <c r="P84" s="214"/>
      <c r="Q84" s="246"/>
      <c r="R84" s="256"/>
      <c r="S84" s="247"/>
      <c r="T84" s="258"/>
      <c r="U84" s="246"/>
      <c r="V84" s="247"/>
      <c r="W84" s="248"/>
    </row>
    <row r="85" spans="2:23" x14ac:dyDescent="0.25">
      <c r="B85" s="320">
        <v>10</v>
      </c>
      <c r="C85" s="321" t="s">
        <v>94</v>
      </c>
      <c r="D85" s="321"/>
      <c r="E85" s="321"/>
      <c r="F85" s="321"/>
      <c r="G85" s="321"/>
      <c r="H85" s="321"/>
      <c r="I85" s="321"/>
      <c r="J85" s="321"/>
      <c r="K85" s="321"/>
      <c r="L85" s="321"/>
      <c r="M85" s="321"/>
      <c r="N85" s="321"/>
      <c r="O85" s="321"/>
      <c r="P85" s="321"/>
      <c r="Q85" s="322">
        <f>T85*G9*12</f>
        <v>0</v>
      </c>
      <c r="R85" s="322"/>
      <c r="S85" s="322"/>
      <c r="T85" s="323">
        <v>0</v>
      </c>
      <c r="U85" s="311">
        <f>Q85</f>
        <v>0</v>
      </c>
      <c r="V85" s="312"/>
      <c r="W85" s="225">
        <f>U85/G9/12</f>
        <v>0</v>
      </c>
    </row>
    <row r="86" spans="2:23" x14ac:dyDescent="0.25">
      <c r="B86" s="320"/>
      <c r="C86" s="324"/>
      <c r="D86" s="325"/>
      <c r="E86" s="325"/>
      <c r="F86" s="325"/>
      <c r="G86" s="325"/>
      <c r="H86" s="325"/>
      <c r="I86" s="325"/>
      <c r="J86" s="325"/>
      <c r="K86" s="325"/>
      <c r="L86" s="325"/>
      <c r="M86" s="325"/>
      <c r="N86" s="325"/>
      <c r="O86" s="325"/>
      <c r="P86" s="326"/>
      <c r="Q86" s="327"/>
      <c r="R86" s="328"/>
      <c r="S86" s="329"/>
      <c r="T86" s="323"/>
      <c r="U86" s="330"/>
      <c r="V86" s="331"/>
      <c r="W86" s="225"/>
    </row>
    <row r="87" spans="2:23" x14ac:dyDescent="0.25">
      <c r="B87" s="332" t="s">
        <v>95</v>
      </c>
      <c r="C87" s="332"/>
      <c r="D87" s="332"/>
      <c r="E87" s="332"/>
      <c r="F87" s="332"/>
      <c r="G87" s="332"/>
      <c r="H87" s="332"/>
      <c r="I87" s="332"/>
      <c r="J87" s="332"/>
      <c r="K87" s="332"/>
      <c r="L87" s="332"/>
      <c r="M87" s="332"/>
      <c r="N87" s="332"/>
      <c r="O87" s="332"/>
      <c r="P87" s="332"/>
      <c r="Q87" s="333">
        <f>Q44+Q48+Q56+Q67+Q72+Q76+Q78+Q81+Q83+Q85</f>
        <v>285901.2</v>
      </c>
      <c r="R87" s="334"/>
      <c r="S87" s="334"/>
      <c r="T87" s="335">
        <f>T44+T48+T56+T67+T72+T76+T78+T81+T83+T85</f>
        <v>13</v>
      </c>
      <c r="U87" s="336">
        <f>U44+U48+U56+U67+U72+U76+U78+U81+U83+U85</f>
        <v>343080.12</v>
      </c>
      <c r="V87" s="337"/>
      <c r="W87" s="338">
        <f>W44+W48+W56+W67+W72+W76+W78++W81+W83+W85</f>
        <v>15.599939979265566</v>
      </c>
    </row>
    <row r="88" spans="2:23" x14ac:dyDescent="0.25">
      <c r="B88" s="339"/>
      <c r="C88" s="339"/>
      <c r="D88" s="339"/>
      <c r="E88" s="339"/>
      <c r="F88" s="339"/>
      <c r="G88" s="339"/>
      <c r="H88" s="339"/>
      <c r="I88" s="339"/>
      <c r="J88" s="339"/>
      <c r="K88" s="339"/>
      <c r="L88" s="339"/>
      <c r="M88" s="339"/>
      <c r="N88" s="339"/>
      <c r="O88" s="339"/>
      <c r="P88" s="339"/>
      <c r="Q88" s="340"/>
      <c r="R88" s="341"/>
      <c r="S88" s="341"/>
      <c r="T88" s="342"/>
      <c r="U88" s="343"/>
      <c r="V88" s="343"/>
      <c r="W88" s="344"/>
    </row>
    <row r="89" spans="2:23" ht="33" customHeight="1" x14ac:dyDescent="0.25">
      <c r="B89" s="345" t="s">
        <v>96</v>
      </c>
      <c r="C89" s="346"/>
      <c r="D89" s="346"/>
      <c r="E89" s="346"/>
      <c r="F89" s="346"/>
      <c r="G89" s="346"/>
      <c r="H89" s="346"/>
      <c r="I89" s="346"/>
      <c r="J89" s="346"/>
      <c r="K89" s="346"/>
      <c r="L89" s="346"/>
      <c r="M89" s="346"/>
      <c r="N89" s="346"/>
      <c r="O89" s="346"/>
      <c r="P89" s="346"/>
      <c r="Q89" s="346"/>
      <c r="R89" s="346"/>
      <c r="S89" s="346"/>
      <c r="T89" s="347"/>
      <c r="U89" s="348">
        <f>O25-Q39-U87-Q40</f>
        <v>-257533.66999999995</v>
      </c>
      <c r="V89" s="349"/>
      <c r="W89" s="350"/>
    </row>
    <row r="90" spans="2:23" x14ac:dyDescent="0.25">
      <c r="B90" s="351" t="s">
        <v>97</v>
      </c>
      <c r="C90" s="352"/>
      <c r="D90" s="352"/>
      <c r="E90" s="352"/>
      <c r="F90" s="352"/>
      <c r="G90" s="352"/>
      <c r="H90" s="352"/>
      <c r="I90" s="352"/>
      <c r="J90" s="352"/>
      <c r="K90" s="352"/>
      <c r="L90" s="352"/>
      <c r="M90" s="352"/>
      <c r="N90" s="352"/>
      <c r="O90" s="352"/>
      <c r="P90" s="352"/>
      <c r="Q90" s="352"/>
      <c r="R90" s="352"/>
      <c r="S90" s="352"/>
      <c r="T90" s="352"/>
      <c r="U90" s="352"/>
      <c r="V90" s="353"/>
      <c r="W90" s="354"/>
    </row>
    <row r="91" spans="2:23" x14ac:dyDescent="0.25">
      <c r="B91" s="355" t="s">
        <v>98</v>
      </c>
      <c r="C91" s="356"/>
      <c r="D91" s="356"/>
      <c r="E91" s="356"/>
      <c r="F91" s="356"/>
      <c r="G91" s="356"/>
      <c r="H91" s="356"/>
      <c r="I91" s="356"/>
      <c r="J91" s="356"/>
      <c r="K91" s="356"/>
      <c r="L91" s="356"/>
      <c r="M91" s="356"/>
      <c r="N91" s="356"/>
      <c r="O91" s="356"/>
      <c r="P91" s="356"/>
      <c r="Q91" s="356"/>
      <c r="R91" s="356"/>
      <c r="S91" s="357"/>
      <c r="T91" s="358"/>
      <c r="U91" s="359">
        <v>5237.2</v>
      </c>
      <c r="V91" s="360"/>
      <c r="W91" s="354"/>
    </row>
    <row r="92" spans="2:23" x14ac:dyDescent="0.25">
      <c r="B92" s="361" t="s">
        <v>99</v>
      </c>
      <c r="C92" s="362"/>
      <c r="D92" s="362"/>
      <c r="E92" s="362"/>
      <c r="F92" s="362"/>
      <c r="G92" s="362"/>
      <c r="H92" s="362"/>
      <c r="I92" s="362"/>
      <c r="J92" s="362"/>
      <c r="K92" s="362"/>
      <c r="L92" s="362"/>
      <c r="M92" s="362"/>
      <c r="N92" s="362"/>
      <c r="O92" s="362"/>
      <c r="P92" s="362"/>
      <c r="Q92" s="362"/>
      <c r="R92" s="362"/>
      <c r="S92" s="363"/>
      <c r="T92" s="364"/>
      <c r="U92" s="359">
        <f>O30</f>
        <v>0</v>
      </c>
      <c r="V92" s="360"/>
      <c r="W92" s="365"/>
    </row>
    <row r="93" spans="2:23" x14ac:dyDescent="0.25">
      <c r="B93" s="366" t="s">
        <v>100</v>
      </c>
      <c r="C93" s="367"/>
      <c r="D93" s="367"/>
      <c r="E93" s="367"/>
      <c r="F93" s="367"/>
      <c r="G93" s="367"/>
      <c r="H93" s="367"/>
      <c r="I93" s="367"/>
      <c r="J93" s="367"/>
      <c r="K93" s="367"/>
      <c r="L93" s="367"/>
      <c r="M93" s="367"/>
      <c r="N93" s="367"/>
      <c r="O93" s="367"/>
      <c r="P93" s="367"/>
      <c r="Q93" s="367"/>
      <c r="R93" s="367"/>
      <c r="S93" s="368"/>
      <c r="T93" s="369"/>
      <c r="U93" s="370">
        <f>U91+U92</f>
        <v>5237.2</v>
      </c>
      <c r="V93" s="371"/>
      <c r="W93" s="354"/>
    </row>
    <row r="94" spans="2:23" x14ac:dyDescent="0.25">
      <c r="B94" s="372">
        <v>1</v>
      </c>
      <c r="C94" s="373"/>
      <c r="D94" s="373"/>
      <c r="E94" s="373"/>
      <c r="F94" s="373"/>
      <c r="G94" s="373"/>
      <c r="H94" s="373"/>
      <c r="I94" s="373"/>
      <c r="J94" s="373"/>
      <c r="K94" s="373"/>
      <c r="L94" s="373"/>
      <c r="M94" s="373"/>
      <c r="N94" s="373"/>
      <c r="O94" s="373"/>
      <c r="P94" s="373"/>
      <c r="Q94" s="373"/>
      <c r="R94" s="373"/>
      <c r="S94" s="373"/>
      <c r="T94" s="374"/>
      <c r="U94" s="246">
        <v>0</v>
      </c>
      <c r="V94" s="247"/>
      <c r="W94" s="354"/>
    </row>
    <row r="95" spans="2:23" x14ac:dyDescent="0.25">
      <c r="B95" s="372">
        <v>2</v>
      </c>
      <c r="C95" s="375"/>
      <c r="D95" s="376"/>
      <c r="E95" s="376"/>
      <c r="F95" s="376"/>
      <c r="G95" s="376"/>
      <c r="H95" s="376"/>
      <c r="I95" s="376"/>
      <c r="J95" s="376"/>
      <c r="K95" s="376"/>
      <c r="L95" s="376"/>
      <c r="M95" s="376"/>
      <c r="N95" s="376"/>
      <c r="O95" s="376"/>
      <c r="P95" s="376"/>
      <c r="Q95" s="376"/>
      <c r="R95" s="376"/>
      <c r="S95" s="377"/>
      <c r="T95" s="374"/>
      <c r="U95" s="378">
        <v>0</v>
      </c>
      <c r="V95" s="379"/>
      <c r="W95" s="354"/>
    </row>
    <row r="96" spans="2:23" x14ac:dyDescent="0.25">
      <c r="B96" s="372">
        <v>3</v>
      </c>
      <c r="C96" s="375"/>
      <c r="D96" s="376"/>
      <c r="E96" s="376"/>
      <c r="F96" s="376"/>
      <c r="G96" s="376"/>
      <c r="H96" s="376"/>
      <c r="I96" s="376"/>
      <c r="J96" s="376"/>
      <c r="K96" s="376"/>
      <c r="L96" s="376"/>
      <c r="M96" s="376"/>
      <c r="N96" s="376"/>
      <c r="O96" s="376"/>
      <c r="P96" s="376"/>
      <c r="Q96" s="376"/>
      <c r="R96" s="376"/>
      <c r="S96" s="377"/>
      <c r="T96" s="374"/>
      <c r="U96" s="378">
        <v>0</v>
      </c>
      <c r="V96" s="379"/>
      <c r="W96" s="354"/>
    </row>
    <row r="97" spans="2:23" x14ac:dyDescent="0.25">
      <c r="B97" s="372">
        <v>4</v>
      </c>
      <c r="C97" s="375"/>
      <c r="D97" s="376"/>
      <c r="E97" s="376"/>
      <c r="F97" s="376"/>
      <c r="G97" s="376"/>
      <c r="H97" s="376"/>
      <c r="I97" s="376"/>
      <c r="J97" s="376"/>
      <c r="K97" s="376"/>
      <c r="L97" s="376"/>
      <c r="M97" s="376"/>
      <c r="N97" s="376"/>
      <c r="O97" s="376"/>
      <c r="P97" s="376"/>
      <c r="Q97" s="376"/>
      <c r="R97" s="376"/>
      <c r="S97" s="377"/>
      <c r="T97" s="374"/>
      <c r="U97" s="378">
        <v>0</v>
      </c>
      <c r="V97" s="379"/>
      <c r="W97" s="354"/>
    </row>
    <row r="98" spans="2:23" x14ac:dyDescent="0.25">
      <c r="B98" s="372">
        <v>5</v>
      </c>
      <c r="C98" s="373"/>
      <c r="D98" s="373"/>
      <c r="E98" s="373"/>
      <c r="F98" s="373"/>
      <c r="G98" s="373"/>
      <c r="H98" s="373"/>
      <c r="I98" s="373"/>
      <c r="J98" s="373"/>
      <c r="K98" s="373"/>
      <c r="L98" s="373"/>
      <c r="M98" s="373"/>
      <c r="N98" s="373"/>
      <c r="O98" s="373"/>
      <c r="P98" s="373"/>
      <c r="Q98" s="373"/>
      <c r="R98" s="373"/>
      <c r="S98" s="373"/>
      <c r="T98" s="374"/>
      <c r="U98" s="380">
        <v>0</v>
      </c>
      <c r="V98" s="380"/>
      <c r="W98" s="354"/>
    </row>
    <row r="99" spans="2:23" x14ac:dyDescent="0.25">
      <c r="B99" s="381" t="s">
        <v>101</v>
      </c>
      <c r="C99" s="382"/>
      <c r="D99" s="382"/>
      <c r="E99" s="382"/>
      <c r="F99" s="382"/>
      <c r="G99" s="382"/>
      <c r="H99" s="382"/>
      <c r="I99" s="382"/>
      <c r="J99" s="382"/>
      <c r="K99" s="382"/>
      <c r="L99" s="382"/>
      <c r="M99" s="382"/>
      <c r="N99" s="382"/>
      <c r="O99" s="382"/>
      <c r="P99" s="382"/>
      <c r="Q99" s="382"/>
      <c r="R99" s="382"/>
      <c r="S99" s="383"/>
      <c r="T99" s="384"/>
      <c r="U99" s="385">
        <f>U94+U97+U98+U95+U96</f>
        <v>0</v>
      </c>
      <c r="V99" s="386"/>
      <c r="W99" s="354"/>
    </row>
    <row r="100" spans="2:23" x14ac:dyDescent="0.25">
      <c r="B100" s="387" t="s">
        <v>102</v>
      </c>
      <c r="C100" s="388"/>
      <c r="D100" s="388"/>
      <c r="E100" s="388"/>
      <c r="F100" s="388"/>
      <c r="G100" s="388"/>
      <c r="H100" s="388"/>
      <c r="I100" s="388"/>
      <c r="J100" s="388"/>
      <c r="K100" s="388"/>
      <c r="L100" s="388"/>
      <c r="M100" s="388"/>
      <c r="N100" s="388"/>
      <c r="O100" s="388"/>
      <c r="P100" s="388"/>
      <c r="Q100" s="388"/>
      <c r="R100" s="388"/>
      <c r="S100" s="389"/>
      <c r="T100" s="390"/>
      <c r="U100" s="391">
        <f>U93-U99</f>
        <v>5237.2</v>
      </c>
      <c r="V100" s="392"/>
      <c r="W100" s="354"/>
    </row>
    <row r="101" spans="2:23" x14ac:dyDescent="0.25">
      <c r="B101" s="393"/>
      <c r="C101" s="394" t="s">
        <v>103</v>
      </c>
      <c r="D101" s="194"/>
      <c r="E101" s="194"/>
      <c r="F101" s="194"/>
      <c r="G101" s="194"/>
      <c r="H101" s="194"/>
      <c r="I101" s="194"/>
      <c r="J101" s="194"/>
      <c r="K101" s="194"/>
      <c r="L101" s="194"/>
      <c r="M101" s="194"/>
      <c r="N101" s="194"/>
      <c r="O101" s="194"/>
      <c r="P101" s="194"/>
      <c r="Q101" s="194"/>
      <c r="R101" s="194"/>
      <c r="S101" s="194"/>
      <c r="T101" s="195"/>
      <c r="U101" s="395"/>
      <c r="V101" s="395"/>
      <c r="W101" s="354"/>
    </row>
    <row r="102" spans="2:23" x14ac:dyDescent="0.25">
      <c r="B102" s="396"/>
      <c r="C102" s="397"/>
      <c r="D102" s="397"/>
      <c r="E102" s="397"/>
      <c r="F102" s="397"/>
      <c r="G102" s="397"/>
      <c r="H102" s="397"/>
      <c r="I102" s="397"/>
      <c r="J102" s="397"/>
      <c r="K102" s="397"/>
      <c r="L102" s="397"/>
      <c r="M102" s="397"/>
      <c r="N102" s="397"/>
      <c r="O102" s="397"/>
      <c r="P102" s="397"/>
      <c r="Q102" s="398"/>
      <c r="R102" s="398"/>
      <c r="S102" s="398"/>
      <c r="T102" s="399"/>
      <c r="U102" s="400"/>
      <c r="V102" s="400"/>
      <c r="W102" s="354"/>
    </row>
    <row r="103" spans="2:23" x14ac:dyDescent="0.25">
      <c r="B103" s="396"/>
      <c r="C103" s="401"/>
      <c r="D103" s="401"/>
      <c r="E103" s="401"/>
      <c r="F103" s="401"/>
      <c r="G103" s="401"/>
      <c r="H103" s="401"/>
      <c r="I103" s="401"/>
      <c r="J103" s="401"/>
      <c r="K103" s="401"/>
      <c r="L103" s="401"/>
      <c r="M103" s="401"/>
      <c r="N103" s="401"/>
      <c r="O103" s="401"/>
      <c r="P103" s="401"/>
      <c r="Q103" s="401"/>
      <c r="R103" s="401"/>
      <c r="S103" s="401"/>
      <c r="T103" s="402"/>
      <c r="U103" s="403"/>
      <c r="V103" s="403"/>
      <c r="W103" s="354"/>
    </row>
    <row r="104" spans="2:23" x14ac:dyDescent="0.25">
      <c r="B104" s="396"/>
      <c r="C104" s="397" t="s">
        <v>104</v>
      </c>
      <c r="D104" s="397"/>
      <c r="E104" s="397"/>
      <c r="F104" s="397"/>
      <c r="G104" s="397"/>
      <c r="H104" s="397"/>
      <c r="I104" s="397"/>
      <c r="J104" s="397"/>
      <c r="K104" s="397"/>
      <c r="L104" s="397"/>
      <c r="M104" s="397"/>
      <c r="N104" s="397"/>
      <c r="O104" s="397"/>
      <c r="P104" s="397"/>
      <c r="Q104" s="397"/>
      <c r="R104" s="397"/>
      <c r="S104" s="397"/>
      <c r="T104" s="397"/>
      <c r="U104" s="397"/>
      <c r="V104" s="397"/>
      <c r="W104" s="354"/>
    </row>
    <row r="105" spans="2:23" x14ac:dyDescent="0.25">
      <c r="B105" s="396"/>
      <c r="C105" s="404"/>
      <c r="D105" s="404"/>
      <c r="E105" s="404"/>
      <c r="F105" s="404"/>
      <c r="G105" s="404"/>
      <c r="H105" s="404"/>
      <c r="I105" s="404"/>
      <c r="J105" s="404"/>
      <c r="K105" s="404"/>
      <c r="L105" s="404"/>
      <c r="M105" s="404"/>
      <c r="N105" s="404"/>
      <c r="O105" s="404"/>
      <c r="P105" s="404"/>
      <c r="Q105" s="405"/>
      <c r="R105" s="405"/>
      <c r="S105" s="405"/>
      <c r="T105" s="402"/>
      <c r="U105" s="403"/>
      <c r="V105" s="403"/>
      <c r="W105" s="354"/>
    </row>
    <row r="106" spans="2:23" x14ac:dyDescent="0.25">
      <c r="B106" s="406"/>
      <c r="C106" s="397"/>
      <c r="D106" s="397"/>
      <c r="E106" s="397"/>
      <c r="F106" s="397"/>
      <c r="G106" s="397"/>
      <c r="H106" s="397"/>
      <c r="I106" s="397"/>
      <c r="J106" s="397"/>
      <c r="K106" s="397"/>
      <c r="L106" s="397"/>
      <c r="M106" s="397"/>
      <c r="N106" s="397"/>
      <c r="O106" s="397"/>
      <c r="P106" s="397"/>
      <c r="Q106" s="407"/>
      <c r="R106" s="407"/>
      <c r="S106" s="407"/>
      <c r="T106" s="408"/>
      <c r="U106" s="409"/>
      <c r="V106" s="409"/>
      <c r="W106" s="365"/>
    </row>
    <row r="107" spans="2:23" x14ac:dyDescent="0.25">
      <c r="B107" s="406"/>
      <c r="C107" s="397"/>
      <c r="D107" s="397"/>
      <c r="E107" s="397"/>
      <c r="F107" s="397"/>
      <c r="G107" s="397"/>
      <c r="H107" s="397"/>
      <c r="I107" s="397"/>
      <c r="J107" s="397"/>
      <c r="K107" s="397"/>
      <c r="L107" s="397"/>
      <c r="M107" s="397"/>
      <c r="N107" s="397"/>
      <c r="O107" s="397"/>
      <c r="P107" s="397"/>
      <c r="Q107" s="410"/>
      <c r="R107" s="410"/>
      <c r="S107" s="410"/>
      <c r="T107" s="411"/>
      <c r="U107" s="409"/>
      <c r="V107" s="409"/>
      <c r="W107" s="365"/>
    </row>
    <row r="108" spans="2:23" x14ac:dyDescent="0.25">
      <c r="B108" s="412"/>
      <c r="C108" s="397" t="s">
        <v>105</v>
      </c>
      <c r="D108" s="397"/>
      <c r="E108" s="397"/>
      <c r="F108" s="397"/>
      <c r="G108" s="397"/>
      <c r="H108" s="397"/>
      <c r="I108" s="397"/>
      <c r="J108" s="397"/>
      <c r="K108" s="397"/>
      <c r="L108" s="397"/>
      <c r="M108" s="397"/>
      <c r="N108" s="397"/>
      <c r="O108" s="397"/>
      <c r="P108" s="397"/>
      <c r="Q108" s="413"/>
      <c r="R108" s="413"/>
      <c r="S108" s="413"/>
      <c r="T108" s="344"/>
      <c r="U108" s="409"/>
      <c r="V108" s="409"/>
      <c r="W108" s="365"/>
    </row>
    <row r="109" spans="2:23" x14ac:dyDescent="0.25">
      <c r="B109" s="412"/>
      <c r="C109" s="397"/>
      <c r="D109" s="397"/>
      <c r="E109" s="397"/>
      <c r="F109" s="397"/>
      <c r="G109" s="397"/>
      <c r="H109" s="397"/>
      <c r="I109" s="397"/>
      <c r="J109" s="397"/>
      <c r="K109" s="397"/>
      <c r="L109" s="397"/>
      <c r="M109" s="397"/>
      <c r="N109" s="397"/>
      <c r="O109" s="397"/>
      <c r="P109" s="397"/>
      <c r="Q109" s="414"/>
      <c r="R109" s="414"/>
      <c r="S109" s="414"/>
      <c r="T109" s="415"/>
      <c r="U109" s="416"/>
      <c r="V109" s="416"/>
      <c r="W109" s="354"/>
    </row>
    <row r="110" spans="2:23" x14ac:dyDescent="0.25">
      <c r="B110" s="417"/>
      <c r="C110" s="417"/>
      <c r="D110" s="417"/>
      <c r="E110" s="417"/>
      <c r="F110" s="417"/>
      <c r="G110" s="417"/>
      <c r="H110" s="417"/>
      <c r="I110" s="417"/>
      <c r="J110" s="417"/>
      <c r="K110" s="417"/>
      <c r="L110" s="417"/>
      <c r="M110" s="417"/>
      <c r="N110" s="417"/>
      <c r="O110" s="417"/>
      <c r="P110" s="417"/>
      <c r="Q110" s="418"/>
      <c r="R110" s="418"/>
      <c r="S110" s="418"/>
      <c r="T110" s="419"/>
      <c r="U110" s="420"/>
      <c r="V110" s="420"/>
      <c r="W110" s="354"/>
    </row>
    <row r="111" spans="2:23" x14ac:dyDescent="0.25">
      <c r="B111" s="418"/>
      <c r="C111" s="418"/>
      <c r="D111" s="418"/>
      <c r="E111" s="418"/>
      <c r="F111" s="418"/>
      <c r="G111" s="418"/>
      <c r="H111" s="418"/>
      <c r="I111" s="418"/>
      <c r="J111" s="418"/>
      <c r="K111" s="418"/>
      <c r="L111" s="418"/>
      <c r="M111" s="418"/>
      <c r="N111" s="418"/>
      <c r="O111" s="418"/>
      <c r="P111" s="418"/>
      <c r="Q111" s="418"/>
      <c r="R111" s="418"/>
      <c r="S111" s="418"/>
      <c r="T111" s="418"/>
      <c r="U111" s="418"/>
      <c r="V111" s="418"/>
      <c r="W111" s="418"/>
    </row>
    <row r="112" spans="2:23" x14ac:dyDescent="0.25">
      <c r="B112" s="421"/>
      <c r="C112" s="422"/>
      <c r="D112" s="422"/>
      <c r="E112" s="422"/>
      <c r="F112" s="422"/>
      <c r="G112" s="422"/>
      <c r="H112" s="422"/>
      <c r="I112" s="422"/>
      <c r="J112" s="422"/>
      <c r="K112" s="422"/>
      <c r="L112" s="422"/>
      <c r="M112" s="422"/>
      <c r="N112" s="422"/>
      <c r="O112" s="422"/>
      <c r="P112" s="422"/>
      <c r="Q112" s="422"/>
      <c r="R112" s="422"/>
      <c r="S112" s="422"/>
      <c r="T112" s="423"/>
      <c r="U112" s="424"/>
      <c r="V112" s="424"/>
      <c r="W112" s="424"/>
    </row>
    <row r="113" spans="2:23" x14ac:dyDescent="0.25">
      <c r="B113" s="78"/>
      <c r="C113" s="78"/>
      <c r="D113" s="78"/>
      <c r="E113" s="78"/>
      <c r="F113" s="78"/>
      <c r="G113" s="78"/>
      <c r="H113" s="78"/>
      <c r="I113" s="78"/>
      <c r="J113" s="78"/>
      <c r="K113" s="78"/>
      <c r="L113" s="78"/>
      <c r="M113" s="78"/>
      <c r="N113" s="78"/>
      <c r="O113" s="78"/>
      <c r="P113" s="78"/>
      <c r="Q113" s="78"/>
      <c r="R113" s="78"/>
      <c r="S113" s="78"/>
      <c r="T113" s="78"/>
      <c r="U113" s="425"/>
      <c r="V113" s="425"/>
      <c r="W113" s="419"/>
    </row>
    <row r="114" spans="2:23" x14ac:dyDescent="0.25">
      <c r="B114" s="78"/>
      <c r="C114" s="78"/>
      <c r="D114" s="78"/>
      <c r="E114" s="78"/>
      <c r="F114" s="78"/>
      <c r="G114" s="78"/>
      <c r="H114" s="78"/>
      <c r="I114" s="78"/>
      <c r="J114" s="78"/>
      <c r="K114" s="78"/>
      <c r="L114" s="78"/>
      <c r="M114" s="78"/>
      <c r="N114" s="78"/>
      <c r="O114" s="78"/>
      <c r="P114" s="78"/>
      <c r="Q114" s="78"/>
      <c r="R114" s="78"/>
      <c r="S114" s="78"/>
      <c r="T114" s="78"/>
      <c r="U114" s="426"/>
      <c r="V114" s="10"/>
      <c r="W114" s="419"/>
    </row>
    <row r="115" spans="2:23" x14ac:dyDescent="0.25">
      <c r="B115" s="78"/>
      <c r="C115" s="78"/>
      <c r="D115" s="78"/>
      <c r="E115" s="78"/>
      <c r="F115" s="78"/>
      <c r="G115" s="78"/>
      <c r="H115" s="78"/>
      <c r="I115" s="78"/>
      <c r="J115" s="78"/>
      <c r="K115" s="78"/>
      <c r="L115" s="78"/>
      <c r="M115" s="78"/>
      <c r="N115" s="78"/>
      <c r="O115" s="78"/>
      <c r="P115" s="78"/>
      <c r="Q115" s="78"/>
      <c r="R115" s="78"/>
      <c r="S115" s="78"/>
      <c r="T115" s="78"/>
      <c r="U115" s="10"/>
      <c r="V115" s="10"/>
      <c r="W115" s="419"/>
    </row>
    <row r="116" spans="2:23" x14ac:dyDescent="0.25">
      <c r="B116" s="427"/>
      <c r="C116" s="427"/>
      <c r="D116" s="427"/>
      <c r="E116" s="427"/>
      <c r="F116" s="427"/>
      <c r="G116" s="427"/>
      <c r="H116" s="427"/>
      <c r="I116" s="427"/>
      <c r="J116" s="427"/>
      <c r="K116" s="427"/>
      <c r="L116" s="427"/>
      <c r="M116" s="427"/>
      <c r="N116" s="427"/>
      <c r="O116" s="427"/>
      <c r="P116" s="427"/>
      <c r="Q116" s="427"/>
      <c r="R116" s="427"/>
      <c r="S116" s="427"/>
      <c r="T116" s="406"/>
      <c r="U116" s="428"/>
      <c r="V116" s="428"/>
      <c r="W116" s="419"/>
    </row>
    <row r="117" spans="2:23" x14ac:dyDescent="0.25">
      <c r="B117" s="429"/>
      <c r="C117" s="429"/>
      <c r="D117" s="429"/>
      <c r="E117" s="429"/>
      <c r="F117" s="429"/>
      <c r="G117" s="429"/>
      <c r="H117" s="429"/>
      <c r="I117" s="429"/>
      <c r="J117" s="429"/>
      <c r="K117" s="429"/>
      <c r="L117" s="429"/>
      <c r="M117" s="429"/>
      <c r="N117" s="429"/>
      <c r="O117" s="429"/>
      <c r="P117" s="429"/>
      <c r="Q117" s="429"/>
      <c r="R117" s="429"/>
      <c r="S117" s="429"/>
      <c r="T117" s="430"/>
      <c r="U117" s="428"/>
      <c r="V117" s="428"/>
      <c r="W117" s="419"/>
    </row>
    <row r="118" spans="2:23" x14ac:dyDescent="0.25">
      <c r="B118" s="429"/>
      <c r="C118" s="429"/>
      <c r="D118" s="429"/>
      <c r="E118" s="429"/>
      <c r="F118" s="429"/>
      <c r="G118" s="429"/>
      <c r="H118" s="429"/>
      <c r="I118" s="429"/>
      <c r="J118" s="429"/>
      <c r="K118" s="429"/>
      <c r="L118" s="429"/>
      <c r="M118" s="429"/>
      <c r="N118" s="429"/>
      <c r="O118" s="429"/>
      <c r="P118" s="429"/>
      <c r="Q118" s="429"/>
      <c r="R118" s="429"/>
      <c r="S118" s="429"/>
      <c r="T118" s="430"/>
      <c r="U118" s="428"/>
      <c r="V118" s="428"/>
      <c r="W118" s="419"/>
    </row>
    <row r="119" spans="2:23" x14ac:dyDescent="0.25">
      <c r="B119" s="431"/>
      <c r="C119" s="397"/>
      <c r="D119" s="397"/>
      <c r="E119" s="397"/>
      <c r="F119" s="397"/>
      <c r="G119" s="397"/>
      <c r="H119" s="397"/>
      <c r="I119" s="397"/>
      <c r="J119" s="397"/>
      <c r="K119" s="397"/>
      <c r="L119" s="397"/>
      <c r="M119" s="397"/>
      <c r="N119" s="397"/>
      <c r="O119" s="397"/>
      <c r="P119" s="397"/>
      <c r="Q119" s="397"/>
      <c r="R119" s="397"/>
      <c r="S119" s="397"/>
      <c r="T119" s="432"/>
      <c r="U119" s="433"/>
      <c r="V119" s="433"/>
      <c r="W119" s="419"/>
    </row>
    <row r="120" spans="2:23" x14ac:dyDescent="0.25">
      <c r="B120" s="431"/>
      <c r="C120" s="397"/>
      <c r="D120" s="397"/>
      <c r="E120" s="397"/>
      <c r="F120" s="397"/>
      <c r="G120" s="397"/>
      <c r="H120" s="397"/>
      <c r="I120" s="397"/>
      <c r="J120" s="397"/>
      <c r="K120" s="397"/>
      <c r="L120" s="397"/>
      <c r="M120" s="397"/>
      <c r="N120" s="397"/>
      <c r="O120" s="397"/>
      <c r="P120" s="397"/>
      <c r="Q120" s="397"/>
      <c r="R120" s="397"/>
      <c r="S120" s="397"/>
      <c r="T120" s="432"/>
      <c r="U120" s="416"/>
      <c r="V120" s="416"/>
      <c r="W120" s="419"/>
    </row>
    <row r="121" spans="2:23" x14ac:dyDescent="0.25">
      <c r="B121" s="429"/>
      <c r="C121" s="429"/>
      <c r="D121" s="429"/>
      <c r="E121" s="429"/>
      <c r="F121" s="429"/>
      <c r="G121" s="429"/>
      <c r="H121" s="429"/>
      <c r="I121" s="429"/>
      <c r="J121" s="429"/>
      <c r="K121" s="429"/>
      <c r="L121" s="429"/>
      <c r="M121" s="429"/>
      <c r="N121" s="429"/>
      <c r="O121" s="429"/>
      <c r="P121" s="429"/>
      <c r="Q121" s="429"/>
      <c r="R121" s="429"/>
      <c r="S121" s="429"/>
      <c r="T121" s="430"/>
      <c r="U121" s="428"/>
      <c r="V121" s="428"/>
      <c r="W121" s="419"/>
    </row>
    <row r="122" spans="2:23" x14ac:dyDescent="0.25">
      <c r="B122" s="434"/>
      <c r="C122" s="434"/>
      <c r="D122" s="434"/>
      <c r="E122" s="434"/>
      <c r="F122" s="434"/>
      <c r="G122" s="434"/>
      <c r="H122" s="22"/>
      <c r="I122" s="22"/>
      <c r="J122" s="22"/>
      <c r="K122" s="22"/>
      <c r="L122" s="22"/>
      <c r="M122" s="22"/>
      <c r="N122" s="22"/>
      <c r="O122" s="22"/>
      <c r="P122" s="22"/>
      <c r="Q122" s="419"/>
      <c r="R122" s="419"/>
      <c r="S122" s="419"/>
      <c r="T122" s="419"/>
      <c r="U122" s="435"/>
      <c r="V122" s="435"/>
      <c r="W122" s="419"/>
    </row>
    <row r="123" spans="2:23" x14ac:dyDescent="0.25">
      <c r="B123" s="436"/>
      <c r="C123" s="436"/>
      <c r="D123" s="436"/>
      <c r="E123" s="436"/>
      <c r="F123" s="436"/>
      <c r="G123" s="436"/>
      <c r="H123" s="436"/>
      <c r="I123" s="436"/>
      <c r="J123" s="436"/>
      <c r="K123" s="436"/>
      <c r="L123" s="436"/>
      <c r="M123" s="436"/>
      <c r="N123" s="436"/>
      <c r="O123" s="436"/>
      <c r="P123" s="436"/>
      <c r="Q123" s="436"/>
      <c r="R123" s="436"/>
      <c r="S123" s="436"/>
      <c r="T123" s="436"/>
      <c r="U123" s="436"/>
      <c r="V123" s="436"/>
      <c r="W123" s="419"/>
    </row>
    <row r="124" spans="2:23" x14ac:dyDescent="0.25">
      <c r="B124" s="429"/>
      <c r="C124" s="429"/>
      <c r="D124" s="429"/>
      <c r="E124" s="429"/>
      <c r="F124" s="429"/>
      <c r="G124" s="429"/>
      <c r="H124" s="429"/>
      <c r="I124" s="429"/>
      <c r="J124" s="429"/>
      <c r="K124" s="429"/>
      <c r="L124" s="429"/>
      <c r="M124" s="429"/>
      <c r="N124" s="429"/>
      <c r="O124" s="429"/>
      <c r="P124" s="429"/>
      <c r="Q124" s="429"/>
      <c r="R124" s="429"/>
      <c r="S124" s="429"/>
      <c r="T124" s="430"/>
      <c r="U124" s="409"/>
      <c r="V124" s="409"/>
      <c r="W124" s="419"/>
    </row>
    <row r="125" spans="2:23" x14ac:dyDescent="0.25">
      <c r="B125" s="429"/>
      <c r="C125" s="429"/>
      <c r="D125" s="429"/>
      <c r="E125" s="429"/>
      <c r="F125" s="429"/>
      <c r="G125" s="429"/>
      <c r="H125" s="429"/>
      <c r="I125" s="429"/>
      <c r="J125" s="429"/>
      <c r="K125" s="429"/>
      <c r="L125" s="429"/>
      <c r="M125" s="429"/>
      <c r="N125" s="429"/>
      <c r="O125" s="429"/>
      <c r="P125" s="429"/>
      <c r="Q125" s="429"/>
      <c r="R125" s="429"/>
      <c r="S125" s="429"/>
      <c r="T125" s="430"/>
      <c r="U125" s="409"/>
      <c r="V125" s="409"/>
      <c r="W125" s="419"/>
    </row>
  </sheetData>
  <mergeCells count="343">
    <mergeCell ref="H122:P122"/>
    <mergeCell ref="B123:V123"/>
    <mergeCell ref="B124:S124"/>
    <mergeCell ref="U124:V124"/>
    <mergeCell ref="B125:S125"/>
    <mergeCell ref="U125:V125"/>
    <mergeCell ref="C119:S119"/>
    <mergeCell ref="U119:V119"/>
    <mergeCell ref="C120:S120"/>
    <mergeCell ref="U120:V120"/>
    <mergeCell ref="B121:S121"/>
    <mergeCell ref="U121:V121"/>
    <mergeCell ref="U113:V113"/>
    <mergeCell ref="B116:S116"/>
    <mergeCell ref="U116:V116"/>
    <mergeCell ref="B117:S117"/>
    <mergeCell ref="U117:V117"/>
    <mergeCell ref="B118:S118"/>
    <mergeCell ref="U118:V118"/>
    <mergeCell ref="B110:P110"/>
    <mergeCell ref="Q110:S110"/>
    <mergeCell ref="U110:V110"/>
    <mergeCell ref="B111:W111"/>
    <mergeCell ref="B112:S112"/>
    <mergeCell ref="U112:W112"/>
    <mergeCell ref="C108:P108"/>
    <mergeCell ref="Q108:S108"/>
    <mergeCell ref="U108:V108"/>
    <mergeCell ref="C109:P109"/>
    <mergeCell ref="Q109:S109"/>
    <mergeCell ref="U109:V109"/>
    <mergeCell ref="Q105:S105"/>
    <mergeCell ref="U105:V105"/>
    <mergeCell ref="C106:P106"/>
    <mergeCell ref="Q106:S106"/>
    <mergeCell ref="U106:V106"/>
    <mergeCell ref="C107:P107"/>
    <mergeCell ref="Q107:S107"/>
    <mergeCell ref="U107:V107"/>
    <mergeCell ref="C102:P102"/>
    <mergeCell ref="Q102:S102"/>
    <mergeCell ref="U102:V102"/>
    <mergeCell ref="C103:S103"/>
    <mergeCell ref="U103:V103"/>
    <mergeCell ref="C104:V104"/>
    <mergeCell ref="B99:S99"/>
    <mergeCell ref="U99:V99"/>
    <mergeCell ref="B100:S100"/>
    <mergeCell ref="U100:V100"/>
    <mergeCell ref="C101:T101"/>
    <mergeCell ref="U101:V101"/>
    <mergeCell ref="C96:S96"/>
    <mergeCell ref="U96:V96"/>
    <mergeCell ref="C97:S97"/>
    <mergeCell ref="U97:V97"/>
    <mergeCell ref="C98:S98"/>
    <mergeCell ref="U98:V98"/>
    <mergeCell ref="B93:S93"/>
    <mergeCell ref="U93:V93"/>
    <mergeCell ref="C94:S94"/>
    <mergeCell ref="U94:V94"/>
    <mergeCell ref="C95:S95"/>
    <mergeCell ref="U95:V95"/>
    <mergeCell ref="B89:T89"/>
    <mergeCell ref="U89:W89"/>
    <mergeCell ref="B90:V90"/>
    <mergeCell ref="B91:S91"/>
    <mergeCell ref="U91:V91"/>
    <mergeCell ref="B92:S92"/>
    <mergeCell ref="U92:V92"/>
    <mergeCell ref="C85:P85"/>
    <mergeCell ref="Q85:S85"/>
    <mergeCell ref="U85:V85"/>
    <mergeCell ref="C86:P86"/>
    <mergeCell ref="Q86:S86"/>
    <mergeCell ref="B87:P87"/>
    <mergeCell ref="Q87:S87"/>
    <mergeCell ref="U87:V87"/>
    <mergeCell ref="C83:P83"/>
    <mergeCell ref="Q83:S83"/>
    <mergeCell ref="U83:V83"/>
    <mergeCell ref="C84:P84"/>
    <mergeCell ref="Q84:S84"/>
    <mergeCell ref="U84:V84"/>
    <mergeCell ref="Q80:S80"/>
    <mergeCell ref="U80:V80"/>
    <mergeCell ref="C81:P81"/>
    <mergeCell ref="Q81:S81"/>
    <mergeCell ref="U81:V81"/>
    <mergeCell ref="C82:P82"/>
    <mergeCell ref="Q82:S82"/>
    <mergeCell ref="C78:P78"/>
    <mergeCell ref="Q78:S78"/>
    <mergeCell ref="U78:V78"/>
    <mergeCell ref="C79:P79"/>
    <mergeCell ref="Q79:S79"/>
    <mergeCell ref="U79:V79"/>
    <mergeCell ref="Q75:S75"/>
    <mergeCell ref="U75:V75"/>
    <mergeCell ref="C76:P76"/>
    <mergeCell ref="Q76:S76"/>
    <mergeCell ref="U76:V76"/>
    <mergeCell ref="C77:P77"/>
    <mergeCell ref="Q77:S77"/>
    <mergeCell ref="U77:V77"/>
    <mergeCell ref="C71:P71"/>
    <mergeCell ref="U71:V71"/>
    <mergeCell ref="C72:P72"/>
    <mergeCell ref="Q72:S72"/>
    <mergeCell ref="U72:V72"/>
    <mergeCell ref="C73:P73"/>
    <mergeCell ref="U73:V73"/>
    <mergeCell ref="C68:P68"/>
    <mergeCell ref="Q68:S68"/>
    <mergeCell ref="U68:V68"/>
    <mergeCell ref="C69:P69"/>
    <mergeCell ref="U69:V69"/>
    <mergeCell ref="C70:P70"/>
    <mergeCell ref="U70:V70"/>
    <mergeCell ref="C63:P63"/>
    <mergeCell ref="U63:V63"/>
    <mergeCell ref="C64:P64"/>
    <mergeCell ref="C65:P65"/>
    <mergeCell ref="C67:P67"/>
    <mergeCell ref="Q67:S67"/>
    <mergeCell ref="U67:V67"/>
    <mergeCell ref="C61:P61"/>
    <mergeCell ref="Q61:S61"/>
    <mergeCell ref="U61:V61"/>
    <mergeCell ref="C62:P62"/>
    <mergeCell ref="Q62:S62"/>
    <mergeCell ref="U62:V62"/>
    <mergeCell ref="C59:P59"/>
    <mergeCell ref="Q59:S59"/>
    <mergeCell ref="U59:V59"/>
    <mergeCell ref="C60:P60"/>
    <mergeCell ref="Q60:S60"/>
    <mergeCell ref="U60:V60"/>
    <mergeCell ref="C57:P57"/>
    <mergeCell ref="Q57:S57"/>
    <mergeCell ref="U57:V57"/>
    <mergeCell ref="C58:P58"/>
    <mergeCell ref="Q58:S58"/>
    <mergeCell ref="U58:V58"/>
    <mergeCell ref="U54:V54"/>
    <mergeCell ref="C55:P55"/>
    <mergeCell ref="U55:V55"/>
    <mergeCell ref="C56:P56"/>
    <mergeCell ref="Q56:S56"/>
    <mergeCell ref="U56:V56"/>
    <mergeCell ref="C49:P49"/>
    <mergeCell ref="C50:P50"/>
    <mergeCell ref="C51:P51"/>
    <mergeCell ref="C52:P52"/>
    <mergeCell ref="C53:P53"/>
    <mergeCell ref="C54:P54"/>
    <mergeCell ref="C46:P46"/>
    <mergeCell ref="Q46:S46"/>
    <mergeCell ref="U46:V46"/>
    <mergeCell ref="C47:P47"/>
    <mergeCell ref="U47:V47"/>
    <mergeCell ref="C48:P48"/>
    <mergeCell ref="Q48:S48"/>
    <mergeCell ref="U48:V48"/>
    <mergeCell ref="C44:P44"/>
    <mergeCell ref="Q44:S44"/>
    <mergeCell ref="U44:V44"/>
    <mergeCell ref="C45:P45"/>
    <mergeCell ref="Q45:S45"/>
    <mergeCell ref="U45:V45"/>
    <mergeCell ref="AR41:AT41"/>
    <mergeCell ref="AU41:AV41"/>
    <mergeCell ref="B42:P42"/>
    <mergeCell ref="Q42:S42"/>
    <mergeCell ref="U42:V42"/>
    <mergeCell ref="B43:P43"/>
    <mergeCell ref="Q43:W43"/>
    <mergeCell ref="B40:P40"/>
    <mergeCell ref="Q40:S40"/>
    <mergeCell ref="T40:W40"/>
    <mergeCell ref="Q41:T41"/>
    <mergeCell ref="U41:W41"/>
    <mergeCell ref="AD41:AQ41"/>
    <mergeCell ref="AR38:AV38"/>
    <mergeCell ref="AW38:AX38"/>
    <mergeCell ref="AY38:AY39"/>
    <mergeCell ref="B39:N39"/>
    <mergeCell ref="O39:P39"/>
    <mergeCell ref="Q39:S39"/>
    <mergeCell ref="T39:W39"/>
    <mergeCell ref="AR39:AT39"/>
    <mergeCell ref="AU39:AV39"/>
    <mergeCell ref="B38:I38"/>
    <mergeCell ref="J38:K38"/>
    <mergeCell ref="L38:N38"/>
    <mergeCell ref="O38:P38"/>
    <mergeCell ref="Q38:S38"/>
    <mergeCell ref="AC38:AQ39"/>
    <mergeCell ref="B36:I36"/>
    <mergeCell ref="J36:K36"/>
    <mergeCell ref="L36:N36"/>
    <mergeCell ref="O36:P36"/>
    <mergeCell ref="Q36:S36"/>
    <mergeCell ref="B37:I37"/>
    <mergeCell ref="J37:K37"/>
    <mergeCell ref="L37:N37"/>
    <mergeCell ref="O37:P37"/>
    <mergeCell ref="Q37:S37"/>
    <mergeCell ref="B34:I34"/>
    <mergeCell ref="J34:K34"/>
    <mergeCell ref="L34:N34"/>
    <mergeCell ref="O34:P34"/>
    <mergeCell ref="Q34:S34"/>
    <mergeCell ref="B35:I35"/>
    <mergeCell ref="J35:K35"/>
    <mergeCell ref="L35:N35"/>
    <mergeCell ref="O35:P35"/>
    <mergeCell ref="Q35:S35"/>
    <mergeCell ref="B32:I32"/>
    <mergeCell ref="J32:K32"/>
    <mergeCell ref="L32:N32"/>
    <mergeCell ref="O32:P32"/>
    <mergeCell ref="Q32:S32"/>
    <mergeCell ref="B33:I33"/>
    <mergeCell ref="J33:K33"/>
    <mergeCell ref="L33:N33"/>
    <mergeCell ref="O33:P33"/>
    <mergeCell ref="Q33:S33"/>
    <mergeCell ref="B30:I30"/>
    <mergeCell ref="J30:K30"/>
    <mergeCell ref="L30:N30"/>
    <mergeCell ref="O30:P30"/>
    <mergeCell ref="Q30:S30"/>
    <mergeCell ref="B31:I31"/>
    <mergeCell ref="J31:K31"/>
    <mergeCell ref="L31:N31"/>
    <mergeCell ref="O31:P31"/>
    <mergeCell ref="Q31:S31"/>
    <mergeCell ref="B28:I28"/>
    <mergeCell ref="J28:K28"/>
    <mergeCell ref="L28:N28"/>
    <mergeCell ref="O28:P28"/>
    <mergeCell ref="Q28:S28"/>
    <mergeCell ref="B29:I29"/>
    <mergeCell ref="J29:K29"/>
    <mergeCell ref="L29:N29"/>
    <mergeCell ref="O29:P29"/>
    <mergeCell ref="Q29:S29"/>
    <mergeCell ref="C26:P26"/>
    <mergeCell ref="B27:I27"/>
    <mergeCell ref="J27:K27"/>
    <mergeCell ref="L27:N27"/>
    <mergeCell ref="O27:P27"/>
    <mergeCell ref="Q27:S27"/>
    <mergeCell ref="B24:I24"/>
    <mergeCell ref="J24:K24"/>
    <mergeCell ref="L24:N24"/>
    <mergeCell ref="O24:P24"/>
    <mergeCell ref="Q24:S24"/>
    <mergeCell ref="B25:N25"/>
    <mergeCell ref="O25:S25"/>
    <mergeCell ref="B22:I22"/>
    <mergeCell ref="J22:K22"/>
    <mergeCell ref="L22:N22"/>
    <mergeCell ref="O22:P22"/>
    <mergeCell ref="Q22:S22"/>
    <mergeCell ref="B23:I23"/>
    <mergeCell ref="J23:K23"/>
    <mergeCell ref="L23:N23"/>
    <mergeCell ref="O23:P23"/>
    <mergeCell ref="B20:I20"/>
    <mergeCell ref="J20:K20"/>
    <mergeCell ref="L20:N20"/>
    <mergeCell ref="O20:P20"/>
    <mergeCell ref="Q20:S20"/>
    <mergeCell ref="B21:I21"/>
    <mergeCell ref="J21:K21"/>
    <mergeCell ref="L21:N21"/>
    <mergeCell ref="O21:P21"/>
    <mergeCell ref="Q21:S21"/>
    <mergeCell ref="B17:O17"/>
    <mergeCell ref="P17:S18"/>
    <mergeCell ref="U17:V17"/>
    <mergeCell ref="B18:O18"/>
    <mergeCell ref="C19:D19"/>
    <mergeCell ref="E19:G19"/>
    <mergeCell ref="H19:P19"/>
    <mergeCell ref="Q19:R19"/>
    <mergeCell ref="U19:V19"/>
    <mergeCell ref="B15:G15"/>
    <mergeCell ref="H15:I15"/>
    <mergeCell ref="Q15:S15"/>
    <mergeCell ref="U15:V15"/>
    <mergeCell ref="C16:D16"/>
    <mergeCell ref="E16:G16"/>
    <mergeCell ref="H16:P16"/>
    <mergeCell ref="Q16:S16"/>
    <mergeCell ref="U16:V16"/>
    <mergeCell ref="R12:R13"/>
    <mergeCell ref="B13:F13"/>
    <mergeCell ref="I13:K13"/>
    <mergeCell ref="S13:U13"/>
    <mergeCell ref="V13:W13"/>
    <mergeCell ref="Q14:S14"/>
    <mergeCell ref="U14:V14"/>
    <mergeCell ref="I11:K11"/>
    <mergeCell ref="N11:P11"/>
    <mergeCell ref="B12:F12"/>
    <mergeCell ref="I12:K12"/>
    <mergeCell ref="N12:P13"/>
    <mergeCell ref="Q12:Q13"/>
    <mergeCell ref="B9:F9"/>
    <mergeCell ref="I9:K9"/>
    <mergeCell ref="N9:P9"/>
    <mergeCell ref="S9:W9"/>
    <mergeCell ref="B10:F10"/>
    <mergeCell ref="I10:K10"/>
    <mergeCell ref="N10:O10"/>
    <mergeCell ref="P10:Q10"/>
    <mergeCell ref="S10:W12"/>
    <mergeCell ref="B11:F11"/>
    <mergeCell ref="C7:E7"/>
    <mergeCell ref="F7:G7"/>
    <mergeCell ref="H7:K7"/>
    <mergeCell ref="M7:S7"/>
    <mergeCell ref="E8:G8"/>
    <mergeCell ref="H8:P8"/>
    <mergeCell ref="Q8:S8"/>
    <mergeCell ref="C4:D4"/>
    <mergeCell ref="Q4:S4"/>
    <mergeCell ref="U4:V4"/>
    <mergeCell ref="C5:V5"/>
    <mergeCell ref="C6:D6"/>
    <mergeCell ref="E6:F6"/>
    <mergeCell ref="C2:D2"/>
    <mergeCell ref="E2:G2"/>
    <mergeCell ref="H2:P2"/>
    <mergeCell ref="Q2:S2"/>
    <mergeCell ref="U2:V2"/>
    <mergeCell ref="C3:D3"/>
    <mergeCell ref="E3:G3"/>
    <mergeCell ref="H3:S3"/>
    <mergeCell ref="U3:V3"/>
  </mergeCells>
  <pageMargins left="0" right="0" top="0" bottom="0" header="0.31496062992125984" footer="0.31496062992125984"/>
  <pageSetup paperSize="9" scale="70" orientation="portrait" r:id="rId1"/>
  <rowBreaks count="1" manualBreakCount="1">
    <brk id="111" max="22" man="1"/>
  </rowBreaks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О.Рев.5(20)</vt:lpstr>
      <vt:lpstr>'О.Рев.5(20)'!Область_печати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Голубев</dc:creator>
  <cp:lastModifiedBy>Дмитрий Голубев</cp:lastModifiedBy>
  <dcterms:created xsi:type="dcterms:W3CDTF">2021-03-27T17:42:04Z</dcterms:created>
  <dcterms:modified xsi:type="dcterms:W3CDTF">2021-03-27T17:42:04Z</dcterms:modified>
</cp:coreProperties>
</file>