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1820"/>
  </bookViews>
  <sheets>
    <sheet name="Трунова,103(17)" sheetId="1" r:id="rId1"/>
  </sheets>
  <definedNames>
    <definedName name="_xlnm.Print_Area" localSheetId="0">'Трунова,103(17)'!$A$1:$W$131</definedName>
  </definedNames>
  <calcPr calcId="145621"/>
</workbook>
</file>

<file path=xl/calcChain.xml><?xml version="1.0" encoding="utf-8"?>
<calcChain xmlns="http://schemas.openxmlformats.org/spreadsheetml/2006/main">
  <c r="U105" i="1" l="1"/>
  <c r="U100" i="1"/>
  <c r="U101" i="1" s="1"/>
  <c r="U106" i="1" s="1"/>
  <c r="Q81" i="1"/>
  <c r="U81" i="1" s="1"/>
  <c r="T80" i="1"/>
  <c r="T95" i="1" s="1"/>
  <c r="U45" i="1"/>
  <c r="U43" i="1"/>
  <c r="AY40" i="1"/>
  <c r="AX40" i="1"/>
  <c r="AW40" i="1"/>
  <c r="AU40" i="1"/>
  <c r="AR40" i="1"/>
  <c r="Q37" i="1"/>
  <c r="Q36" i="1"/>
  <c r="Q35" i="1"/>
  <c r="O34" i="1"/>
  <c r="L34" i="1"/>
  <c r="Q34" i="1" s="1"/>
  <c r="O33" i="1"/>
  <c r="J33" i="1"/>
  <c r="Q32" i="1"/>
  <c r="Q31" i="1"/>
  <c r="Q30" i="1"/>
  <c r="Q29" i="1"/>
  <c r="Q28" i="1"/>
  <c r="Q27" i="1"/>
  <c r="Q26" i="1"/>
  <c r="Q23" i="1"/>
  <c r="Q22" i="1"/>
  <c r="Q21" i="1" s="1"/>
  <c r="O21" i="1"/>
  <c r="O24" i="1" s="1"/>
  <c r="L21" i="1"/>
  <c r="G9" i="1"/>
  <c r="Q82" i="1" s="1"/>
  <c r="Q80" i="1" s="1"/>
  <c r="W81" i="1" l="1"/>
  <c r="U80" i="1"/>
  <c r="Q69" i="1"/>
  <c r="U69" i="1" s="1"/>
  <c r="W69" i="1" s="1"/>
  <c r="W82" i="1"/>
  <c r="Q85" i="1"/>
  <c r="Q93" i="1"/>
  <c r="U93" i="1" s="1"/>
  <c r="W93" i="1" s="1"/>
  <c r="L33" i="1"/>
  <c r="Q33" i="1" s="1"/>
  <c r="W43" i="1"/>
  <c r="Q58" i="1"/>
  <c r="U58" i="1" s="1"/>
  <c r="W58" i="1" s="1"/>
  <c r="Q84" i="1"/>
  <c r="U84" i="1" s="1"/>
  <c r="W84" i="1" s="1"/>
  <c r="W85" i="1"/>
  <c r="Q90" i="1"/>
  <c r="U90" i="1" s="1"/>
  <c r="W90" i="1" s="1"/>
  <c r="Q57" i="1"/>
  <c r="U57" i="1" s="1"/>
  <c r="W57" i="1" s="1"/>
  <c r="Q78" i="1"/>
  <c r="Q89" i="1"/>
  <c r="U89" i="1" s="1"/>
  <c r="W89" i="1" s="1"/>
  <c r="Q43" i="1"/>
  <c r="Q95" i="1" s="1"/>
  <c r="Q49" i="1"/>
  <c r="U49" i="1" s="1"/>
  <c r="W49" i="1" s="1"/>
  <c r="Q75" i="1"/>
  <c r="U75" i="1" s="1"/>
  <c r="W75" i="1" s="1"/>
  <c r="W78" i="1"/>
  <c r="U95" i="1" l="1"/>
  <c r="U97" i="1" s="1"/>
  <c r="W95" i="1"/>
  <c r="W80" i="1"/>
</calcChain>
</file>

<file path=xl/sharedStrings.xml><?xml version="1.0" encoding="utf-8"?>
<sst xmlns="http://schemas.openxmlformats.org/spreadsheetml/2006/main" count="121" uniqueCount="110">
  <si>
    <t>МУЖРЭП №5</t>
  </si>
  <si>
    <t>Лицевой счет по начислению и расходованию денежных средств</t>
  </si>
  <si>
    <t>период</t>
  </si>
  <si>
    <t>по</t>
  </si>
  <si>
    <t>Трунова</t>
  </si>
  <si>
    <t>S общая кв.и нежилых (м2)</t>
  </si>
  <si>
    <t>этажность</t>
  </si>
  <si>
    <t>год постройки</t>
  </si>
  <si>
    <t>благоустройство:</t>
  </si>
  <si>
    <t>S общая квартир (м2)</t>
  </si>
  <si>
    <t>кол-во подъездов</t>
  </si>
  <si>
    <t>Кровля -</t>
  </si>
  <si>
    <t>унифлекс</t>
  </si>
  <si>
    <t>э/п х/в, г/в, ц/отопл., водоотведение, электоснабжение</t>
  </si>
  <si>
    <t>S нежилых помещений (м2)</t>
  </si>
  <si>
    <t>кол-во лифтов</t>
  </si>
  <si>
    <t>S кровли</t>
  </si>
  <si>
    <t>S прилег.убор.террит (м2)</t>
  </si>
  <si>
    <t>кол-во квартир</t>
  </si>
  <si>
    <t>S мест общ. пользов. (для расчета одн)</t>
  </si>
  <si>
    <t>хвс-385,6, э.э-1818,3</t>
  </si>
  <si>
    <t>S подвала (м2)</t>
  </si>
  <si>
    <t>кол-во человек</t>
  </si>
  <si>
    <t>матер-л стен</t>
  </si>
  <si>
    <t>кирпич</t>
  </si>
  <si>
    <t>Тариф действующий</t>
  </si>
  <si>
    <t>Остаток на лицевом счете на начало периода ИЛИ</t>
  </si>
  <si>
    <t>Задолженность перед Управляющей компанией (руб.)</t>
  </si>
  <si>
    <t>Услуга</t>
  </si>
  <si>
    <t>Остаток на начало пер</t>
  </si>
  <si>
    <t>Начислено</t>
  </si>
  <si>
    <t>Оплачено</t>
  </si>
  <si>
    <t>Остаток на     конец пер</t>
  </si>
  <si>
    <t xml:space="preserve">  Содержание и техническое обслуживание</t>
  </si>
  <si>
    <t>Нежилые помещения</t>
  </si>
  <si>
    <r>
      <t xml:space="preserve">ИТОГО Доход:       </t>
    </r>
    <r>
      <rPr>
        <i/>
        <sz val="9"/>
        <rFont val="Times New Roman"/>
        <family val="1"/>
        <charset val="204"/>
      </rPr>
      <t xml:space="preserve"> (оплачено + ост.на лиц.сч. )</t>
    </r>
  </si>
  <si>
    <t>информационно:</t>
  </si>
  <si>
    <t>Уборка прилегающей территории</t>
  </si>
  <si>
    <t>Уборка подъезда</t>
  </si>
  <si>
    <t xml:space="preserve">  вознаграждение уполномоченному по дому</t>
  </si>
  <si>
    <t xml:space="preserve">  текущий ремонт</t>
  </si>
  <si>
    <t>капитальный ремонт</t>
  </si>
  <si>
    <t>пеня (на содержаниеи техническое обслуживание)</t>
  </si>
  <si>
    <t>пеня (на электроэнергию)</t>
  </si>
  <si>
    <t>Коммунальные услуги:  Всего:</t>
  </si>
  <si>
    <t>электроэнергия</t>
  </si>
  <si>
    <t>ХВС</t>
  </si>
  <si>
    <t>ГВС</t>
  </si>
  <si>
    <t>отопление</t>
  </si>
  <si>
    <t>план (калькуляция)</t>
  </si>
  <si>
    <t>ФАКТ</t>
  </si>
  <si>
    <t>разница</t>
  </si>
  <si>
    <t>Задолженность по содержанию общего имущества МКД (ХВС)</t>
  </si>
  <si>
    <t>Сумма за период</t>
  </si>
  <si>
    <t>на 1м2</t>
  </si>
  <si>
    <t>Расшифровка по статье: "Содержание и техническое обслуживание"</t>
  </si>
  <si>
    <t>Калькуляция</t>
  </si>
  <si>
    <t>фактически</t>
  </si>
  <si>
    <t>Статья затрат</t>
  </si>
  <si>
    <t>на 1 м2</t>
  </si>
  <si>
    <t>Услуги</t>
  </si>
  <si>
    <r>
      <t>Содержание и тех.обслуживание конструктивных элементов здания. Содержание и тех.обслуживание инженерного оборудования(</t>
    </r>
    <r>
      <rPr>
        <i/>
        <sz val="10"/>
        <rFont val="Times New Roman"/>
        <family val="1"/>
        <charset val="204"/>
      </rPr>
      <t>ФЗП,ЕСН, материалы и оборудование, общеэксплуатацинные)</t>
    </r>
  </si>
  <si>
    <t xml:space="preserve">в т.ч. мелкий ремонт по выявленным нарушениям </t>
  </si>
  <si>
    <t>Обшивка оконного проема досками, заделка окна оцинкованной сталью</t>
  </si>
  <si>
    <t>Работа компрессора по промывке системы отопления</t>
  </si>
  <si>
    <t>Поверка прибора учета тепловой энергии</t>
  </si>
  <si>
    <t>Установка дренажного люка</t>
  </si>
  <si>
    <r>
      <t>Аварийное обслуживание  систем теплоснабжения, сан.-технических систем, электрических систем</t>
    </r>
    <r>
      <rPr>
        <i/>
        <sz val="10"/>
        <rFont val="Times New Roman"/>
        <family val="1"/>
        <charset val="204"/>
      </rPr>
      <t xml:space="preserve"> (ФЗП,ЕСН, материалы и оборудование, общеэксплуатацинные)</t>
    </r>
  </si>
  <si>
    <t>Аварийное обслуживание МУП ЖЭУ №7</t>
  </si>
  <si>
    <t>Содержание и тех.обслуживание внутридомового инжинерного оборудования</t>
  </si>
  <si>
    <t>4</t>
  </si>
  <si>
    <t>ТО Эл.сетей и оборудования.                                                                                                            Контроль и поверка работы общ. приборов учета</t>
  </si>
  <si>
    <t>Замена счетчика,трансформатора и прокладка провода</t>
  </si>
  <si>
    <t xml:space="preserve">Ремонт освещения подъезда </t>
  </si>
  <si>
    <t xml:space="preserve">Замена светильника </t>
  </si>
  <si>
    <t>Замена выключателя</t>
  </si>
  <si>
    <t xml:space="preserve">Замена светильника и т/о системы электроснабжения </t>
  </si>
  <si>
    <t>Замена ламп накаливания</t>
  </si>
  <si>
    <t>Осмотр и тех обслуживание электроустановок</t>
  </si>
  <si>
    <t>5</t>
  </si>
  <si>
    <t>Техническое обслуживание теплосетей</t>
  </si>
  <si>
    <t>Проверка на подогрев отопительных приборов с регулировкой, ревизия задвижек, слив и наполнение водой</t>
  </si>
  <si>
    <t>Ревизия Т/У системы отопления</t>
  </si>
  <si>
    <t>Установка дроссельных шайб</t>
  </si>
  <si>
    <t>Гидравлические испытания</t>
  </si>
  <si>
    <t>Промывка системы отопления</t>
  </si>
  <si>
    <t>6</t>
  </si>
  <si>
    <t>ТО узла учета расхода тепловой энергии</t>
  </si>
  <si>
    <t>7</t>
  </si>
  <si>
    <t>Выкашивание газонов</t>
  </si>
  <si>
    <t>8</t>
  </si>
  <si>
    <t>Техническое обслуживание лифтов</t>
  </si>
  <si>
    <t>Страхование лифтов</t>
  </si>
  <si>
    <t>Работы и услуги по санитарному содержанию общего имущества</t>
  </si>
  <si>
    <t>Санитарное содержание (общего имущества)</t>
  </si>
  <si>
    <t>Дератизация и дезинсекция</t>
  </si>
  <si>
    <t>Услуга по управлению многоквартирным домом</t>
  </si>
  <si>
    <t>Содержание и тех обслуживание жилья</t>
  </si>
  <si>
    <t>Услуги СГРЦ</t>
  </si>
  <si>
    <t>Рентабельность предприятия</t>
  </si>
  <si>
    <t>ИТОГО РАСХОД:</t>
  </si>
  <si>
    <r>
      <t xml:space="preserve">Остаток на лицевом счете на конец отчетного периода: </t>
    </r>
    <r>
      <rPr>
        <i/>
        <sz val="10"/>
        <rFont val="Arial"/>
        <family val="2"/>
        <charset val="204"/>
      </rPr>
      <t xml:space="preserve"> "Содержание и техническое обслуживание"                     ( доход - расход)</t>
    </r>
  </si>
  <si>
    <t xml:space="preserve">Т Е К У Щ И Й  Р Е М О Н Т </t>
  </si>
  <si>
    <t xml:space="preserve">    Остаток по текущему ремонту (резервному фонду)  на 01.01.2017г. </t>
  </si>
  <si>
    <r>
      <t xml:space="preserve">    Доход:    </t>
    </r>
    <r>
      <rPr>
        <sz val="10"/>
        <rFont val="Times New Roman"/>
        <family val="1"/>
        <charset val="204"/>
      </rPr>
      <t>Текущий ремонт 2017г.</t>
    </r>
  </si>
  <si>
    <t xml:space="preserve">    Итого Доход:</t>
  </si>
  <si>
    <t>Итого Расход:</t>
  </si>
  <si>
    <r>
      <t xml:space="preserve">    Остаток:  </t>
    </r>
    <r>
      <rPr>
        <sz val="10"/>
        <rFont val="Times New Roman"/>
        <family val="1"/>
        <charset val="204"/>
      </rPr>
      <t xml:space="preserve"> Текущий ремонт  на 01.01.2018г.</t>
    </r>
  </si>
  <si>
    <t>Результат</t>
  </si>
  <si>
    <t xml:space="preserve">И.о.директора МУ ЖРЭП №5                                                                                                                                              Н.Г.Сахурия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</si>
</sst>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5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4"/>
      <name val="Times New Roman"/>
      <family val="2"/>
    </font>
    <font>
      <b/>
      <i/>
      <sz val="11"/>
      <name val="Times New Roman"/>
      <family val="2"/>
    </font>
    <font>
      <sz val="9"/>
      <name val="Times New Roman"/>
      <family val="1"/>
    </font>
    <font>
      <b/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i/>
      <sz val="9"/>
      <name val="Calibri"/>
      <family val="2"/>
      <charset val="204"/>
    </font>
    <font>
      <i/>
      <sz val="10"/>
      <name val="Calibri"/>
      <family val="2"/>
      <charset val="204"/>
    </font>
    <font>
      <sz val="9"/>
      <name val="Calibri"/>
      <family val="2"/>
    </font>
    <font>
      <b/>
      <i/>
      <sz val="9"/>
      <name val="Calibri"/>
      <family val="2"/>
    </font>
    <font>
      <b/>
      <i/>
      <sz val="9"/>
      <name val="Calibri"/>
      <family val="2"/>
      <charset val="204"/>
    </font>
    <font>
      <b/>
      <i/>
      <sz val="10"/>
      <name val="Arial"/>
      <family val="2"/>
    </font>
    <font>
      <sz val="11"/>
      <name val="Calibri"/>
      <family val="2"/>
      <charset val="204"/>
      <scheme val="minor"/>
    </font>
    <font>
      <b/>
      <i/>
      <sz val="9"/>
      <name val="Times New Roman"/>
      <family val="1"/>
    </font>
    <font>
      <i/>
      <sz val="9"/>
      <name val="Times New Roman"/>
      <family val="1"/>
      <charset val="204"/>
    </font>
    <font>
      <b/>
      <i/>
      <sz val="10"/>
      <name val="Times New Roman"/>
      <family val="1"/>
    </font>
    <font>
      <i/>
      <sz val="9"/>
      <name val="Calibri"/>
      <family val="2"/>
    </font>
    <font>
      <i/>
      <sz val="10"/>
      <name val="Arial"/>
      <family val="2"/>
    </font>
    <font>
      <b/>
      <i/>
      <sz val="10"/>
      <name val="Calibri"/>
      <family val="2"/>
    </font>
    <font>
      <i/>
      <sz val="10"/>
      <name val="Times New Roman"/>
      <family val="1"/>
    </font>
    <font>
      <sz val="9"/>
      <name val="Times New Roman"/>
      <family val="1"/>
      <charset val="204"/>
    </font>
    <font>
      <i/>
      <sz val="8"/>
      <name val="Times New Roman"/>
      <family val="1"/>
    </font>
    <font>
      <i/>
      <sz val="9"/>
      <name val="Times New Roman"/>
      <family val="1"/>
    </font>
    <font>
      <b/>
      <i/>
      <sz val="9"/>
      <color rgb="FFFF0000"/>
      <name val="Times New Roman"/>
      <family val="1"/>
    </font>
    <font>
      <i/>
      <sz val="9"/>
      <color rgb="FFFF0000"/>
      <name val="Times New Roman"/>
      <family val="1"/>
    </font>
    <font>
      <i/>
      <sz val="8"/>
      <color rgb="FFFF0000"/>
      <name val="Times New Roman"/>
      <family val="1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rgb="FFFF0000"/>
      <name val="Times New Roman"/>
      <family val="1"/>
    </font>
    <font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b/>
      <i/>
      <sz val="9.5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9.5"/>
      <name val="Times New Roman"/>
      <family val="1"/>
      <charset val="204"/>
    </font>
    <font>
      <sz val="10"/>
      <name val="Times New Roman"/>
      <family val="2"/>
    </font>
    <font>
      <b/>
      <sz val="11"/>
      <name val="Times New Roman"/>
      <family val="1"/>
      <charset val="204"/>
    </font>
    <font>
      <b/>
      <i/>
      <sz val="10"/>
      <name val="Arial"/>
      <family val="2"/>
      <charset val="204"/>
    </font>
    <font>
      <sz val="10.5"/>
      <name val="Arial"/>
      <family val="2"/>
    </font>
    <font>
      <sz val="8"/>
      <name val="Arial"/>
      <family val="2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/>
      <top/>
      <bottom style="thin">
        <color rgb="FFA9A9A9"/>
      </bottom>
      <diagonal/>
    </border>
    <border>
      <left/>
      <right style="thin">
        <color rgb="FFA9A9A9"/>
      </right>
      <top/>
      <bottom style="thin">
        <color rgb="FFA9A9A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/>
      <top style="thin">
        <color rgb="FFB3AC86"/>
      </top>
      <bottom style="thin">
        <color rgb="FFA9A9A9"/>
      </bottom>
      <diagonal/>
    </border>
    <border>
      <left/>
      <right/>
      <top style="thin">
        <color rgb="FFB3AC86"/>
      </top>
      <bottom style="thin">
        <color rgb="FFA9A9A9"/>
      </bottom>
      <diagonal/>
    </border>
    <border>
      <left/>
      <right style="thin">
        <color rgb="FFB3AC86"/>
      </right>
      <top style="thin">
        <color rgb="FFB3AC86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 style="thin">
        <color theme="0" tint="-0.34998626667073579"/>
      </left>
      <right/>
      <top style="thin">
        <color rgb="FFA9A9A9"/>
      </top>
      <bottom style="thin">
        <color rgb="FFA9A9A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</borders>
  <cellStyleXfs count="7">
    <xf numFmtId="0" fontId="0" fillId="0" borderId="0"/>
    <xf numFmtId="0" fontId="7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9" fontId="54" fillId="0" borderId="0" applyFont="0" applyFill="0" applyBorder="0" applyAlignment="0" applyProtection="0"/>
  </cellStyleXfs>
  <cellXfs count="440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 wrapText="1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3" borderId="0" xfId="0" applyFont="1" applyFill="1" applyAlignment="1">
      <alignment horizontal="right" wrapText="1"/>
    </xf>
    <xf numFmtId="0" fontId="2" fillId="3" borderId="0" xfId="0" applyFont="1" applyFill="1" applyAlignment="1">
      <alignment horizontal="center"/>
    </xf>
    <xf numFmtId="1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right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5" fillId="3" borderId="0" xfId="0" applyFont="1" applyFill="1" applyAlignment="1">
      <alignment horizontal="left" wrapText="1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left" wrapText="1"/>
    </xf>
    <xf numFmtId="164" fontId="5" fillId="3" borderId="5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left"/>
    </xf>
    <xf numFmtId="0" fontId="5" fillId="3" borderId="5" xfId="0" applyFont="1" applyFill="1" applyBorder="1" applyAlignment="1">
      <alignment horizontal="center" wrapText="1"/>
    </xf>
    <xf numFmtId="1" fontId="5" fillId="3" borderId="5" xfId="0" applyNumberFormat="1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 wrapText="1"/>
    </xf>
    <xf numFmtId="165" fontId="5" fillId="3" borderId="5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1" fontId="5" fillId="3" borderId="5" xfId="0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wrapText="1"/>
    </xf>
    <xf numFmtId="0" fontId="9" fillId="3" borderId="0" xfId="0" applyFont="1" applyFill="1" applyBorder="1" applyAlignment="1">
      <alignment horizontal="right" wrapText="1"/>
    </xf>
    <xf numFmtId="0" fontId="9" fillId="3" borderId="0" xfId="0" applyFont="1" applyFill="1" applyAlignment="1">
      <alignment horizontal="left" wrapText="1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 wrapText="1"/>
    </xf>
    <xf numFmtId="2" fontId="9" fillId="3" borderId="8" xfId="0" applyNumberFormat="1" applyFont="1" applyFill="1" applyBorder="1" applyAlignment="1">
      <alignment horizontal="center" wrapText="1"/>
    </xf>
    <xf numFmtId="2" fontId="9" fillId="3" borderId="10" xfId="0" applyNumberFormat="1" applyFont="1" applyFill="1" applyBorder="1" applyAlignment="1">
      <alignment horizontal="center" wrapText="1"/>
    </xf>
    <xf numFmtId="0" fontId="5" fillId="2" borderId="0" xfId="0" applyFont="1" applyFill="1" applyAlignment="1">
      <alignment horizontal="left" wrapText="1"/>
    </xf>
    <xf numFmtId="0" fontId="5" fillId="2" borderId="1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4" fontId="11" fillId="4" borderId="12" xfId="0" applyNumberFormat="1" applyFont="1" applyFill="1" applyBorder="1" applyAlignment="1">
      <alignment horizontal="center" vertical="center"/>
    </xf>
    <xf numFmtId="4" fontId="11" fillId="4" borderId="9" xfId="0" applyNumberFormat="1" applyFont="1" applyFill="1" applyBorder="1" applyAlignment="1">
      <alignment horizontal="center" vertical="center"/>
    </xf>
    <xf numFmtId="4" fontId="11" fillId="4" borderId="13" xfId="0" applyNumberFormat="1" applyFont="1" applyFill="1" applyBorder="1" applyAlignment="1">
      <alignment horizontal="center" vertical="center"/>
    </xf>
    <xf numFmtId="4" fontId="11" fillId="4" borderId="0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 vertical="center" wrapText="1"/>
    </xf>
    <xf numFmtId="4" fontId="11" fillId="4" borderId="14" xfId="0" applyNumberFormat="1" applyFont="1" applyFill="1" applyBorder="1" applyAlignment="1">
      <alignment horizontal="center" vertical="center"/>
    </xf>
    <xf numFmtId="4" fontId="11" fillId="4" borderId="11" xfId="0" applyNumberFormat="1" applyFont="1" applyFill="1" applyBorder="1" applyAlignment="1">
      <alignment horizontal="center" vertical="center"/>
    </xf>
    <xf numFmtId="4" fontId="11" fillId="4" borderId="15" xfId="0" applyNumberFormat="1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wrapText="1"/>
    </xf>
    <xf numFmtId="0" fontId="13" fillId="3" borderId="16" xfId="0" applyFont="1" applyFill="1" applyBorder="1" applyAlignment="1">
      <alignment horizontal="left"/>
    </xf>
    <xf numFmtId="2" fontId="13" fillId="3" borderId="8" xfId="0" applyNumberFormat="1" applyFont="1" applyFill="1" applyBorder="1" applyAlignment="1">
      <alignment horizontal="center" wrapText="1"/>
    </xf>
    <xf numFmtId="2" fontId="14" fillId="3" borderId="5" xfId="0" applyNumberFormat="1" applyFont="1" applyFill="1" applyBorder="1" applyAlignment="1">
      <alignment horizontal="center" wrapText="1"/>
    </xf>
    <xf numFmtId="2" fontId="14" fillId="3" borderId="5" xfId="0" applyNumberFormat="1" applyFont="1" applyFill="1" applyBorder="1" applyAlignment="1">
      <alignment horizontal="center"/>
    </xf>
    <xf numFmtId="2" fontId="14" fillId="3" borderId="8" xfId="0" applyNumberFormat="1" applyFont="1" applyFill="1" applyBorder="1" applyAlignment="1">
      <alignment horizontal="center"/>
    </xf>
    <xf numFmtId="2" fontId="14" fillId="3" borderId="22" xfId="0" applyNumberFormat="1" applyFont="1" applyFill="1" applyBorder="1" applyAlignment="1">
      <alignment horizontal="center"/>
    </xf>
    <xf numFmtId="2" fontId="14" fillId="3" borderId="10" xfId="0" applyNumberFormat="1" applyFont="1" applyFill="1" applyBorder="1" applyAlignment="1">
      <alignment horizontal="center"/>
    </xf>
    <xf numFmtId="164" fontId="14" fillId="3" borderId="0" xfId="0" applyNumberFormat="1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0" fillId="3" borderId="16" xfId="0" applyFont="1" applyFill="1" applyBorder="1" applyAlignment="1">
      <alignment horizontal="left"/>
    </xf>
    <xf numFmtId="2" fontId="12" fillId="3" borderId="8" xfId="0" applyNumberFormat="1" applyFont="1" applyFill="1" applyBorder="1" applyAlignment="1">
      <alignment horizontal="center" wrapText="1"/>
    </xf>
    <xf numFmtId="2" fontId="10" fillId="3" borderId="5" xfId="0" applyNumberFormat="1" applyFont="1" applyFill="1" applyBorder="1" applyAlignment="1">
      <alignment horizontal="center" wrapText="1"/>
    </xf>
    <xf numFmtId="2" fontId="10" fillId="3" borderId="5" xfId="0" applyNumberFormat="1" applyFont="1" applyFill="1" applyBorder="1" applyAlignment="1">
      <alignment horizontal="center"/>
    </xf>
    <xf numFmtId="2" fontId="10" fillId="3" borderId="8" xfId="0" applyNumberFormat="1" applyFont="1" applyFill="1" applyBorder="1" applyAlignment="1">
      <alignment horizontal="center"/>
    </xf>
    <xf numFmtId="2" fontId="10" fillId="3" borderId="22" xfId="0" applyNumberFormat="1" applyFont="1" applyFill="1" applyBorder="1" applyAlignment="1">
      <alignment horizontal="center"/>
    </xf>
    <xf numFmtId="2" fontId="10" fillId="3" borderId="10" xfId="0" applyNumberFormat="1" applyFont="1" applyFill="1" applyBorder="1" applyAlignment="1">
      <alignment horizontal="center"/>
    </xf>
    <xf numFmtId="164" fontId="10" fillId="3" borderId="0" xfId="0" applyNumberFormat="1" applyFont="1" applyFill="1" applyBorder="1" applyAlignment="1">
      <alignment horizontal="center"/>
    </xf>
    <xf numFmtId="3" fontId="14" fillId="3" borderId="0" xfId="0" applyNumberFormat="1" applyFont="1" applyFill="1" applyBorder="1" applyAlignment="1">
      <alignment horizontal="center"/>
    </xf>
    <xf numFmtId="0" fontId="16" fillId="0" borderId="0" xfId="0" applyFont="1"/>
    <xf numFmtId="0" fontId="17" fillId="3" borderId="16" xfId="0" applyFont="1" applyFill="1" applyBorder="1" applyAlignment="1">
      <alignment horizontal="center"/>
    </xf>
    <xf numFmtId="4" fontId="19" fillId="3" borderId="23" xfId="0" applyNumberFormat="1" applyFont="1" applyFill="1" applyBorder="1" applyAlignment="1">
      <alignment horizontal="center"/>
    </xf>
    <xf numFmtId="4" fontId="19" fillId="3" borderId="22" xfId="0" applyNumberFormat="1" applyFont="1" applyFill="1" applyBorder="1" applyAlignment="1">
      <alignment horizontal="center"/>
    </xf>
    <xf numFmtId="4" fontId="19" fillId="3" borderId="10" xfId="0" applyNumberFormat="1" applyFont="1" applyFill="1" applyBorder="1" applyAlignment="1">
      <alignment horizontal="center"/>
    </xf>
    <xf numFmtId="4" fontId="19" fillId="3" borderId="0" xfId="0" applyNumberFormat="1" applyFont="1" applyFill="1" applyBorder="1" applyAlignment="1">
      <alignment horizontal="center"/>
    </xf>
    <xf numFmtId="0" fontId="10" fillId="3" borderId="0" xfId="0" applyFont="1" applyFill="1" applyAlignment="1">
      <alignment horizontal="left"/>
    </xf>
    <xf numFmtId="0" fontId="10" fillId="3" borderId="8" xfId="0" applyFont="1" applyFill="1" applyBorder="1" applyAlignment="1">
      <alignment horizontal="left"/>
    </xf>
    <xf numFmtId="0" fontId="10" fillId="3" borderId="22" xfId="0" applyFont="1" applyFill="1" applyBorder="1" applyAlignment="1">
      <alignment horizontal="left"/>
    </xf>
    <xf numFmtId="0" fontId="10" fillId="3" borderId="10" xfId="0" applyFont="1" applyFill="1" applyBorder="1" applyAlignment="1">
      <alignment horizontal="left"/>
    </xf>
    <xf numFmtId="2" fontId="20" fillId="3" borderId="8" xfId="0" applyNumberFormat="1" applyFont="1" applyFill="1" applyBorder="1" applyAlignment="1">
      <alignment horizontal="center" wrapText="1"/>
    </xf>
    <xf numFmtId="2" fontId="20" fillId="3" borderId="5" xfId="0" applyNumberFormat="1" applyFont="1" applyFill="1" applyBorder="1" applyAlignment="1">
      <alignment horizontal="center" wrapText="1"/>
    </xf>
    <xf numFmtId="2" fontId="20" fillId="3" borderId="5" xfId="0" applyNumberFormat="1" applyFont="1" applyFill="1" applyBorder="1" applyAlignment="1">
      <alignment horizontal="center"/>
    </xf>
    <xf numFmtId="2" fontId="20" fillId="3" borderId="8" xfId="0" applyNumberFormat="1" applyFont="1" applyFill="1" applyBorder="1" applyAlignment="1">
      <alignment horizontal="center"/>
    </xf>
    <xf numFmtId="2" fontId="20" fillId="3" borderId="22" xfId="0" applyNumberFormat="1" applyFont="1" applyFill="1" applyBorder="1" applyAlignment="1">
      <alignment horizontal="center"/>
    </xf>
    <xf numFmtId="2" fontId="20" fillId="3" borderId="10" xfId="0" applyNumberFormat="1" applyFont="1" applyFill="1" applyBorder="1" applyAlignment="1">
      <alignment horizontal="center"/>
    </xf>
    <xf numFmtId="2" fontId="20" fillId="3" borderId="0" xfId="0" applyNumberFormat="1" applyFont="1" applyFill="1" applyBorder="1" applyAlignment="1">
      <alignment horizontal="center"/>
    </xf>
    <xf numFmtId="0" fontId="21" fillId="3" borderId="0" xfId="0" applyFont="1" applyFill="1" applyAlignment="1">
      <alignment horizontal="center"/>
    </xf>
    <xf numFmtId="0" fontId="0" fillId="0" borderId="0" xfId="0" applyFont="1"/>
    <xf numFmtId="2" fontId="10" fillId="3" borderId="8" xfId="0" applyNumberFormat="1" applyFont="1" applyFill="1" applyBorder="1" applyAlignment="1">
      <alignment horizontal="center" wrapText="1"/>
    </xf>
    <xf numFmtId="2" fontId="20" fillId="3" borderId="22" xfId="0" applyNumberFormat="1" applyFont="1" applyFill="1" applyBorder="1" applyAlignment="1">
      <alignment horizontal="center" wrapText="1"/>
    </xf>
    <xf numFmtId="2" fontId="20" fillId="3" borderId="10" xfId="0" applyNumberFormat="1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22" fillId="3" borderId="8" xfId="0" applyFont="1" applyFill="1" applyBorder="1" applyAlignment="1">
      <alignment horizontal="left"/>
    </xf>
    <xf numFmtId="0" fontId="22" fillId="3" borderId="22" xfId="0" applyFont="1" applyFill="1" applyBorder="1" applyAlignment="1">
      <alignment horizontal="left"/>
    </xf>
    <xf numFmtId="0" fontId="22" fillId="3" borderId="10" xfId="0" applyFont="1" applyFill="1" applyBorder="1" applyAlignment="1">
      <alignment horizontal="left"/>
    </xf>
    <xf numFmtId="2" fontId="22" fillId="3" borderId="8" xfId="0" applyNumberFormat="1" applyFont="1" applyFill="1" applyBorder="1" applyAlignment="1">
      <alignment horizontal="center"/>
    </xf>
    <xf numFmtId="2" fontId="22" fillId="3" borderId="5" xfId="0" applyNumberFormat="1" applyFont="1" applyFill="1" applyBorder="1" applyAlignment="1">
      <alignment horizontal="center"/>
    </xf>
    <xf numFmtId="2" fontId="13" fillId="3" borderId="8" xfId="0" applyNumberFormat="1" applyFont="1" applyFill="1" applyBorder="1" applyAlignment="1">
      <alignment horizontal="center"/>
    </xf>
    <xf numFmtId="2" fontId="13" fillId="3" borderId="22" xfId="0" applyNumberFormat="1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164" fontId="22" fillId="3" borderId="0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left"/>
    </xf>
    <xf numFmtId="0" fontId="12" fillId="3" borderId="22" xfId="0" applyFont="1" applyFill="1" applyBorder="1" applyAlignment="1">
      <alignment horizontal="left"/>
    </xf>
    <xf numFmtId="0" fontId="12" fillId="3" borderId="10" xfId="0" applyFont="1" applyFill="1" applyBorder="1" applyAlignment="1">
      <alignment horizontal="left"/>
    </xf>
    <xf numFmtId="2" fontId="12" fillId="3" borderId="5" xfId="0" applyNumberFormat="1" applyFont="1" applyFill="1" applyBorder="1" applyAlignment="1">
      <alignment horizontal="center" wrapText="1"/>
    </xf>
    <xf numFmtId="2" fontId="12" fillId="3" borderId="5" xfId="0" applyNumberFormat="1" applyFont="1" applyFill="1" applyBorder="1" applyAlignment="1">
      <alignment horizontal="center"/>
    </xf>
    <xf numFmtId="165" fontId="12" fillId="3" borderId="0" xfId="0" applyNumberFormat="1" applyFont="1" applyFill="1" applyBorder="1" applyAlignment="1">
      <alignment horizontal="center"/>
    </xf>
    <xf numFmtId="4" fontId="12" fillId="3" borderId="0" xfId="0" applyNumberFormat="1" applyFont="1" applyFill="1" applyBorder="1" applyAlignment="1">
      <alignment horizontal="center"/>
    </xf>
    <xf numFmtId="0" fontId="12" fillId="3" borderId="12" xfId="0" applyFont="1" applyFill="1" applyBorder="1" applyAlignment="1">
      <alignment horizontal="left"/>
    </xf>
    <xf numFmtId="0" fontId="12" fillId="3" borderId="9" xfId="0" applyFont="1" applyFill="1" applyBorder="1" applyAlignment="1">
      <alignment horizontal="left"/>
    </xf>
    <xf numFmtId="0" fontId="12" fillId="3" borderId="13" xfId="0" applyFont="1" applyFill="1" applyBorder="1" applyAlignment="1">
      <alignment horizontal="left"/>
    </xf>
    <xf numFmtId="2" fontId="12" fillId="3" borderId="12" xfId="0" applyNumberFormat="1" applyFont="1" applyFill="1" applyBorder="1" applyAlignment="1">
      <alignment horizontal="center" wrapText="1"/>
    </xf>
    <xf numFmtId="2" fontId="12" fillId="3" borderId="6" xfId="0" applyNumberFormat="1" applyFont="1" applyFill="1" applyBorder="1" applyAlignment="1">
      <alignment horizontal="center" wrapText="1"/>
    </xf>
    <xf numFmtId="2" fontId="12" fillId="3" borderId="6" xfId="0" applyNumberFormat="1" applyFont="1" applyFill="1" applyBorder="1" applyAlignment="1">
      <alignment horizontal="center"/>
    </xf>
    <xf numFmtId="2" fontId="13" fillId="3" borderId="12" xfId="0" applyNumberFormat="1" applyFont="1" applyFill="1" applyBorder="1" applyAlignment="1">
      <alignment horizontal="center"/>
    </xf>
    <xf numFmtId="2" fontId="13" fillId="3" borderId="9" xfId="0" applyNumberFormat="1" applyFont="1" applyFill="1" applyBorder="1" applyAlignment="1">
      <alignment horizontal="center"/>
    </xf>
    <xf numFmtId="2" fontId="13" fillId="3" borderId="13" xfId="0" applyNumberFormat="1" applyFont="1" applyFill="1" applyBorder="1" applyAlignment="1">
      <alignment horizontal="center"/>
    </xf>
    <xf numFmtId="0" fontId="23" fillId="5" borderId="24" xfId="1" applyNumberFormat="1" applyFont="1" applyFill="1" applyBorder="1" applyAlignment="1">
      <alignment horizontal="center" vertical="center"/>
    </xf>
    <xf numFmtId="0" fontId="23" fillId="5" borderId="25" xfId="1" applyNumberFormat="1" applyFont="1" applyFill="1" applyBorder="1" applyAlignment="1">
      <alignment horizontal="center" wrapText="1"/>
    </xf>
    <xf numFmtId="0" fontId="23" fillId="5" borderId="26" xfId="1" applyNumberFormat="1" applyFont="1" applyFill="1" applyBorder="1" applyAlignment="1">
      <alignment horizontal="center" wrapText="1"/>
    </xf>
    <xf numFmtId="0" fontId="23" fillId="5" borderId="24" xfId="1" applyNumberFormat="1" applyFont="1" applyFill="1" applyBorder="1" applyAlignment="1">
      <alignment horizontal="center" textRotation="90" wrapText="1"/>
    </xf>
    <xf numFmtId="0" fontId="24" fillId="3" borderId="2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left"/>
    </xf>
    <xf numFmtId="0" fontId="24" fillId="3" borderId="4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3" fillId="5" borderId="24" xfId="1" applyNumberFormat="1" applyFont="1" applyFill="1" applyBorder="1" applyAlignment="1">
      <alignment horizontal="center" wrapText="1"/>
    </xf>
    <xf numFmtId="0" fontId="23" fillId="5" borderId="24" xfId="1" applyNumberFormat="1" applyFont="1" applyFill="1" applyBorder="1" applyAlignment="1">
      <alignment horizontal="center" wrapText="1"/>
    </xf>
    <xf numFmtId="0" fontId="23" fillId="5" borderId="24" xfId="1" applyNumberFormat="1" applyFont="1" applyFill="1" applyBorder="1" applyAlignment="1">
      <alignment horizontal="center" vertical="center"/>
    </xf>
    <xf numFmtId="0" fontId="23" fillId="5" borderId="26" xfId="1" applyNumberFormat="1" applyFont="1" applyFill="1" applyBorder="1" applyAlignment="1">
      <alignment horizontal="center" wrapText="1"/>
    </xf>
    <xf numFmtId="0" fontId="23" fillId="5" borderId="26" xfId="1" applyNumberFormat="1" applyFont="1" applyFill="1" applyBorder="1" applyAlignment="1">
      <alignment horizontal="center" textRotation="90" wrapText="1"/>
    </xf>
    <xf numFmtId="0" fontId="25" fillId="3" borderId="2" xfId="0" applyFont="1" applyFill="1" applyBorder="1" applyAlignment="1"/>
    <xf numFmtId="0" fontId="25" fillId="3" borderId="3" xfId="0" applyFont="1" applyFill="1" applyBorder="1" applyAlignment="1"/>
    <xf numFmtId="0" fontId="25" fillId="3" borderId="4" xfId="0" applyFont="1" applyFill="1" applyBorder="1" applyAlignment="1"/>
    <xf numFmtId="0" fontId="25" fillId="3" borderId="3" xfId="0" applyFont="1" applyFill="1" applyBorder="1" applyAlignment="1">
      <alignment horizontal="center"/>
    </xf>
    <xf numFmtId="0" fontId="25" fillId="3" borderId="4" xfId="0" applyFont="1" applyFill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1" fontId="23" fillId="5" borderId="24" xfId="1" applyNumberFormat="1" applyFont="1" applyFill="1" applyBorder="1" applyAlignment="1">
      <alignment horizontal="left"/>
    </xf>
    <xf numFmtId="0" fontId="19" fillId="5" borderId="24" xfId="1" applyNumberFormat="1" applyFont="1" applyFill="1" applyBorder="1" applyAlignment="1">
      <alignment horizontal="left" wrapText="1"/>
    </xf>
    <xf numFmtId="4" fontId="17" fillId="5" borderId="26" xfId="1" applyNumberFormat="1" applyFont="1" applyFill="1" applyBorder="1" applyAlignment="1">
      <alignment horizontal="center"/>
    </xf>
    <xf numFmtId="2" fontId="26" fillId="5" borderId="24" xfId="1" applyNumberFormat="1" applyFont="1" applyFill="1" applyBorder="1" applyAlignment="1">
      <alignment horizontal="center"/>
    </xf>
    <xf numFmtId="4" fontId="27" fillId="5" borderId="26" xfId="1" applyNumberFormat="1" applyFont="1" applyFill="1" applyBorder="1" applyAlignment="1">
      <alignment horizontal="center"/>
    </xf>
    <xf numFmtId="2" fontId="28" fillId="5" borderId="24" xfId="1" applyNumberFormat="1" applyFont="1" applyFill="1" applyBorder="1" applyAlignment="1">
      <alignment horizontal="center"/>
    </xf>
    <xf numFmtId="2" fontId="29" fillId="5" borderId="26" xfId="1" applyNumberFormat="1" applyFont="1" applyFill="1" applyBorder="1" applyAlignment="1">
      <alignment horizontal="center"/>
    </xf>
    <xf numFmtId="0" fontId="25" fillId="3" borderId="27" xfId="0" applyFont="1" applyFill="1" applyBorder="1" applyAlignment="1">
      <alignment horizontal="center" vertical="center"/>
    </xf>
    <xf numFmtId="0" fontId="25" fillId="3" borderId="28" xfId="0" applyFont="1" applyFill="1" applyBorder="1" applyAlignment="1">
      <alignment horizontal="center" vertical="center"/>
    </xf>
    <xf numFmtId="0" fontId="25" fillId="3" borderId="29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23" fillId="5" borderId="0" xfId="1" applyNumberFormat="1" applyFont="1" applyFill="1" applyBorder="1" applyAlignment="1">
      <alignment horizontal="left"/>
    </xf>
    <xf numFmtId="0" fontId="19" fillId="5" borderId="0" xfId="1" applyNumberFormat="1" applyFont="1" applyFill="1" applyBorder="1" applyAlignment="1">
      <alignment horizontal="left" wrapText="1"/>
    </xf>
    <xf numFmtId="4" fontId="17" fillId="5" borderId="0" xfId="1" applyNumberFormat="1" applyFont="1" applyFill="1" applyBorder="1" applyAlignment="1">
      <alignment horizontal="center"/>
    </xf>
    <xf numFmtId="2" fontId="26" fillId="5" borderId="0" xfId="1" applyNumberFormat="1" applyFont="1" applyFill="1" applyBorder="1" applyAlignment="1">
      <alignment horizontal="center"/>
    </xf>
    <xf numFmtId="4" fontId="27" fillId="5" borderId="0" xfId="1" applyNumberFormat="1" applyFont="1" applyFill="1" applyBorder="1" applyAlignment="1">
      <alignment horizontal="center"/>
    </xf>
    <xf numFmtId="2" fontId="28" fillId="5" borderId="0" xfId="1" applyNumberFormat="1" applyFont="1" applyFill="1" applyBorder="1" applyAlignment="1">
      <alignment horizontal="center"/>
    </xf>
    <xf numFmtId="2" fontId="29" fillId="5" borderId="0" xfId="1" applyNumberFormat="1" applyFont="1" applyFill="1" applyBorder="1" applyAlignment="1">
      <alignment horizontal="center"/>
    </xf>
    <xf numFmtId="0" fontId="30" fillId="3" borderId="30" xfId="0" applyFont="1" applyFill="1" applyBorder="1" applyAlignment="1">
      <alignment horizontal="center" vertical="center"/>
    </xf>
    <xf numFmtId="0" fontId="30" fillId="3" borderId="31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/>
    </xf>
    <xf numFmtId="0" fontId="23" fillId="3" borderId="4" xfId="0" applyFont="1" applyFill="1" applyBorder="1" applyAlignment="1">
      <alignment horizontal="center"/>
    </xf>
    <xf numFmtId="0" fontId="31" fillId="3" borderId="16" xfId="0" applyFont="1" applyFill="1" applyBorder="1" applyAlignment="1">
      <alignment horizontal="center" vertical="center"/>
    </xf>
    <xf numFmtId="0" fontId="30" fillId="3" borderId="16" xfId="0" applyFont="1" applyFill="1" applyBorder="1" applyAlignment="1">
      <alignment vertical="center" wrapText="1"/>
    </xf>
    <xf numFmtId="4" fontId="30" fillId="3" borderId="32" xfId="0" applyNumberFormat="1" applyFont="1" applyFill="1" applyBorder="1" applyAlignment="1">
      <alignment horizontal="center" wrapText="1"/>
    </xf>
    <xf numFmtId="2" fontId="30" fillId="3" borderId="32" xfId="0" applyNumberFormat="1" applyFont="1" applyFill="1" applyBorder="1" applyAlignment="1">
      <alignment horizontal="center" wrapText="1"/>
    </xf>
    <xf numFmtId="2" fontId="30" fillId="3" borderId="33" xfId="0" applyNumberFormat="1" applyFont="1" applyFill="1" applyBorder="1" applyAlignment="1">
      <alignment horizontal="center"/>
    </xf>
    <xf numFmtId="2" fontId="30" fillId="3" borderId="34" xfId="0" applyNumberFormat="1" applyFont="1" applyFill="1" applyBorder="1" applyAlignment="1">
      <alignment horizontal="center"/>
    </xf>
    <xf numFmtId="2" fontId="30" fillId="3" borderId="32" xfId="0" applyNumberFormat="1" applyFont="1" applyFill="1" applyBorder="1" applyAlignment="1">
      <alignment horizontal="center"/>
    </xf>
    <xf numFmtId="0" fontId="30" fillId="3" borderId="35" xfId="0" applyFont="1" applyFill="1" applyBorder="1" applyAlignment="1">
      <alignment horizontal="left" vertical="center" wrapText="1"/>
    </xf>
    <xf numFmtId="0" fontId="30" fillId="3" borderId="31" xfId="0" applyFont="1" applyFill="1" applyBorder="1" applyAlignment="1">
      <alignment horizontal="left" vertical="center" wrapText="1"/>
    </xf>
    <xf numFmtId="0" fontId="30" fillId="3" borderId="36" xfId="0" applyFont="1" applyFill="1" applyBorder="1" applyAlignment="1">
      <alignment horizontal="left" vertical="center" wrapText="1"/>
    </xf>
    <xf numFmtId="4" fontId="30" fillId="3" borderId="35" xfId="0" applyNumberFormat="1" applyFont="1" applyFill="1" applyBorder="1" applyAlignment="1">
      <alignment horizontal="center" vertical="center" wrapText="1"/>
    </xf>
    <xf numFmtId="4" fontId="30" fillId="3" borderId="31" xfId="0" applyNumberFormat="1" applyFont="1" applyFill="1" applyBorder="1" applyAlignment="1">
      <alignment horizontal="center" vertical="center" wrapText="1"/>
    </xf>
    <xf numFmtId="4" fontId="30" fillId="3" borderId="36" xfId="0" applyNumberFormat="1" applyFont="1" applyFill="1" applyBorder="1" applyAlignment="1">
      <alignment horizontal="center" vertical="center" wrapText="1"/>
    </xf>
    <xf numFmtId="2" fontId="30" fillId="3" borderId="16" xfId="0" applyNumberFormat="1" applyFont="1" applyFill="1" applyBorder="1" applyAlignment="1">
      <alignment horizontal="center" wrapText="1"/>
    </xf>
    <xf numFmtId="2" fontId="30" fillId="3" borderId="35" xfId="0" applyNumberFormat="1" applyFont="1" applyFill="1" applyBorder="1" applyAlignment="1">
      <alignment horizontal="center"/>
    </xf>
    <xf numFmtId="2" fontId="30" fillId="3" borderId="36" xfId="0" applyNumberFormat="1" applyFont="1" applyFill="1" applyBorder="1" applyAlignment="1">
      <alignment horizontal="center"/>
    </xf>
    <xf numFmtId="0" fontId="32" fillId="3" borderId="35" xfId="0" applyFont="1" applyFill="1" applyBorder="1" applyAlignment="1">
      <alignment horizontal="left" vertical="center" wrapText="1"/>
    </xf>
    <xf numFmtId="0" fontId="32" fillId="3" borderId="31" xfId="0" applyFont="1" applyFill="1" applyBorder="1" applyAlignment="1">
      <alignment horizontal="left" vertical="center" wrapText="1"/>
    </xf>
    <xf numFmtId="0" fontId="32" fillId="3" borderId="36" xfId="0" applyFont="1" applyFill="1" applyBorder="1" applyAlignment="1">
      <alignment horizontal="left" vertical="center" wrapText="1"/>
    </xf>
    <xf numFmtId="2" fontId="33" fillId="3" borderId="35" xfId="0" applyNumberFormat="1" applyFont="1" applyFill="1" applyBorder="1" applyAlignment="1">
      <alignment horizontal="center"/>
    </xf>
    <xf numFmtId="2" fontId="33" fillId="3" borderId="36" xfId="0" applyNumberFormat="1" applyFont="1" applyFill="1" applyBorder="1" applyAlignment="1">
      <alignment horizontal="center"/>
    </xf>
    <xf numFmtId="0" fontId="32" fillId="3" borderId="16" xfId="0" applyFont="1" applyFill="1" applyBorder="1" applyAlignment="1"/>
    <xf numFmtId="0" fontId="34" fillId="3" borderId="16" xfId="0" applyFont="1" applyFill="1" applyBorder="1" applyAlignment="1">
      <alignment horizontal="center"/>
    </xf>
    <xf numFmtId="0" fontId="35" fillId="3" borderId="35" xfId="0" applyFont="1" applyFill="1" applyBorder="1" applyAlignment="1">
      <alignment horizontal="left"/>
    </xf>
    <xf numFmtId="0" fontId="35" fillId="3" borderId="31" xfId="0" applyFont="1" applyFill="1" applyBorder="1" applyAlignment="1">
      <alignment horizontal="left"/>
    </xf>
    <xf numFmtId="0" fontId="35" fillId="3" borderId="36" xfId="0" applyFont="1" applyFill="1" applyBorder="1" applyAlignment="1">
      <alignment horizontal="left"/>
    </xf>
    <xf numFmtId="1" fontId="32" fillId="3" borderId="16" xfId="0" applyNumberFormat="1" applyFont="1" applyFill="1" applyBorder="1" applyAlignment="1">
      <alignment horizontal="center"/>
    </xf>
    <xf numFmtId="2" fontId="32" fillId="3" borderId="16" xfId="0" applyNumberFormat="1" applyFont="1" applyFill="1" applyBorder="1" applyAlignment="1">
      <alignment horizontal="center"/>
    </xf>
    <xf numFmtId="2" fontId="36" fillId="3" borderId="35" xfId="0" applyNumberFormat="1" applyFont="1" applyFill="1" applyBorder="1" applyAlignment="1">
      <alignment horizontal="center"/>
    </xf>
    <xf numFmtId="2" fontId="36" fillId="3" borderId="36" xfId="0" applyNumberFormat="1" applyFont="1" applyFill="1" applyBorder="1" applyAlignment="1">
      <alignment horizontal="center"/>
    </xf>
    <xf numFmtId="0" fontId="34" fillId="3" borderId="16" xfId="0" applyFont="1" applyFill="1" applyBorder="1" applyAlignment="1">
      <alignment horizontal="center" vertical="center"/>
    </xf>
    <xf numFmtId="0" fontId="32" fillId="3" borderId="35" xfId="0" applyFont="1" applyFill="1" applyBorder="1" applyAlignment="1">
      <alignment horizontal="left" wrapText="1"/>
    </xf>
    <xf numFmtId="0" fontId="32" fillId="3" borderId="31" xfId="0" applyFont="1" applyFill="1" applyBorder="1" applyAlignment="1">
      <alignment horizontal="left" wrapText="1"/>
    </xf>
    <xf numFmtId="0" fontId="32" fillId="3" borderId="36" xfId="0" applyFont="1" applyFill="1" applyBorder="1" applyAlignment="1">
      <alignment horizontal="left" wrapText="1"/>
    </xf>
    <xf numFmtId="2" fontId="32" fillId="3" borderId="16" xfId="0" applyNumberFormat="1" applyFont="1" applyFill="1" applyBorder="1" applyAlignment="1">
      <alignment horizontal="center" vertical="center"/>
    </xf>
    <xf numFmtId="0" fontId="30" fillId="3" borderId="35" xfId="0" applyFont="1" applyFill="1" applyBorder="1" applyAlignment="1">
      <alignment vertical="center" wrapText="1"/>
    </xf>
    <xf numFmtId="0" fontId="30" fillId="3" borderId="31" xfId="0" applyFont="1" applyFill="1" applyBorder="1" applyAlignment="1">
      <alignment vertical="center" wrapText="1"/>
    </xf>
    <xf numFmtId="0" fontId="30" fillId="3" borderId="36" xfId="0" applyFont="1" applyFill="1" applyBorder="1" applyAlignment="1">
      <alignment vertical="center" wrapText="1"/>
    </xf>
    <xf numFmtId="2" fontId="30" fillId="3" borderId="31" xfId="0" applyNumberFormat="1" applyFont="1" applyFill="1" applyBorder="1" applyAlignment="1">
      <alignment horizontal="center"/>
    </xf>
    <xf numFmtId="2" fontId="30" fillId="3" borderId="16" xfId="0" applyNumberFormat="1" applyFont="1" applyFill="1" applyBorder="1" applyAlignment="1">
      <alignment horizontal="center"/>
    </xf>
    <xf numFmtId="0" fontId="30" fillId="3" borderId="35" xfId="0" applyFont="1" applyFill="1" applyBorder="1" applyAlignment="1">
      <alignment horizontal="left" wrapText="1"/>
    </xf>
    <xf numFmtId="0" fontId="30" fillId="3" borderId="31" xfId="0" applyFont="1" applyFill="1" applyBorder="1" applyAlignment="1">
      <alignment horizontal="left" wrapText="1"/>
    </xf>
    <xf numFmtId="0" fontId="30" fillId="3" borderId="36" xfId="0" applyFont="1" applyFill="1" applyBorder="1" applyAlignment="1">
      <alignment horizontal="left" wrapText="1"/>
    </xf>
    <xf numFmtId="2" fontId="30" fillId="3" borderId="35" xfId="0" applyNumberFormat="1" applyFont="1" applyFill="1" applyBorder="1" applyAlignment="1">
      <alignment horizontal="center" vertical="center"/>
    </xf>
    <xf numFmtId="2" fontId="30" fillId="3" borderId="31" xfId="0" applyNumberFormat="1" applyFont="1" applyFill="1" applyBorder="1" applyAlignment="1">
      <alignment horizontal="center" vertical="center"/>
    </xf>
    <xf numFmtId="2" fontId="30" fillId="3" borderId="36" xfId="0" applyNumberFormat="1" applyFont="1" applyFill="1" applyBorder="1" applyAlignment="1">
      <alignment horizontal="center" vertical="center"/>
    </xf>
    <xf numFmtId="2" fontId="30" fillId="3" borderId="35" xfId="0" applyNumberFormat="1" applyFont="1" applyFill="1" applyBorder="1" applyAlignment="1">
      <alignment horizontal="center"/>
    </xf>
    <xf numFmtId="2" fontId="30" fillId="3" borderId="36" xfId="0" applyNumberFormat="1" applyFont="1" applyFill="1" applyBorder="1" applyAlignment="1">
      <alignment horizontal="center"/>
    </xf>
    <xf numFmtId="0" fontId="37" fillId="3" borderId="16" xfId="0" applyFont="1" applyFill="1" applyBorder="1" applyAlignment="1">
      <alignment horizontal="center" vertical="center"/>
    </xf>
    <xf numFmtId="2" fontId="38" fillId="3" borderId="35" xfId="0" applyNumberFormat="1" applyFont="1" applyFill="1" applyBorder="1" applyAlignment="1">
      <alignment horizontal="center" vertical="center"/>
    </xf>
    <xf numFmtId="2" fontId="38" fillId="3" borderId="31" xfId="0" applyNumberFormat="1" applyFont="1" applyFill="1" applyBorder="1" applyAlignment="1">
      <alignment horizontal="center" vertical="center"/>
    </xf>
    <xf numFmtId="2" fontId="38" fillId="3" borderId="36" xfId="0" applyNumberFormat="1" applyFont="1" applyFill="1" applyBorder="1" applyAlignment="1">
      <alignment horizontal="center" vertical="center"/>
    </xf>
    <xf numFmtId="2" fontId="38" fillId="3" borderId="16" xfId="0" applyNumberFormat="1" applyFont="1" applyFill="1" applyBorder="1" applyAlignment="1">
      <alignment horizontal="center"/>
    </xf>
    <xf numFmtId="2" fontId="38" fillId="3" borderId="35" xfId="0" applyNumberFormat="1" applyFont="1" applyFill="1" applyBorder="1" applyAlignment="1">
      <alignment horizontal="center"/>
    </xf>
    <xf numFmtId="2" fontId="38" fillId="3" borderId="36" xfId="0" applyNumberFormat="1" applyFont="1" applyFill="1" applyBorder="1" applyAlignment="1">
      <alignment horizontal="center"/>
    </xf>
    <xf numFmtId="0" fontId="32" fillId="3" borderId="35" xfId="0" applyFont="1" applyFill="1" applyBorder="1" applyAlignment="1">
      <alignment horizontal="left" wrapText="1"/>
    </xf>
    <xf numFmtId="0" fontId="32" fillId="3" borderId="31" xfId="0" applyFont="1" applyFill="1" applyBorder="1" applyAlignment="1">
      <alignment horizontal="left" wrapText="1"/>
    </xf>
    <xf numFmtId="0" fontId="32" fillId="3" borderId="36" xfId="0" applyFont="1" applyFill="1" applyBorder="1" applyAlignment="1">
      <alignment horizontal="left" wrapText="1"/>
    </xf>
    <xf numFmtId="2" fontId="30" fillId="3" borderId="35" xfId="0" applyNumberFormat="1" applyFont="1" applyFill="1" applyBorder="1" applyAlignment="1">
      <alignment horizontal="center" vertical="center"/>
    </xf>
    <xf numFmtId="2" fontId="30" fillId="3" borderId="31" xfId="0" applyNumberFormat="1" applyFont="1" applyFill="1" applyBorder="1" applyAlignment="1">
      <alignment horizontal="center" vertical="center"/>
    </xf>
    <xf numFmtId="2" fontId="30" fillId="3" borderId="36" xfId="0" applyNumberFormat="1" applyFont="1" applyFill="1" applyBorder="1" applyAlignment="1">
      <alignment horizontal="center" vertical="center"/>
    </xf>
    <xf numFmtId="2" fontId="30" fillId="3" borderId="16" xfId="0" applyNumberFormat="1" applyFont="1" applyFill="1" applyBorder="1" applyAlignment="1">
      <alignment horizontal="center" vertical="center" wrapText="1"/>
    </xf>
    <xf numFmtId="2" fontId="30" fillId="3" borderId="35" xfId="0" applyNumberFormat="1" applyFont="1" applyFill="1" applyBorder="1" applyAlignment="1">
      <alignment horizontal="center" vertical="center" wrapText="1"/>
    </xf>
    <xf numFmtId="2" fontId="30" fillId="3" borderId="31" xfId="0" applyNumberFormat="1" applyFont="1" applyFill="1" applyBorder="1" applyAlignment="1">
      <alignment horizontal="center" vertical="center" wrapText="1"/>
    </xf>
    <xf numFmtId="2" fontId="30" fillId="3" borderId="36" xfId="0" applyNumberFormat="1" applyFont="1" applyFill="1" applyBorder="1" applyAlignment="1">
      <alignment horizontal="center" vertical="center" wrapText="1"/>
    </xf>
    <xf numFmtId="49" fontId="34" fillId="3" borderId="16" xfId="0" applyNumberFormat="1" applyFont="1" applyFill="1" applyBorder="1" applyAlignment="1">
      <alignment horizontal="center"/>
    </xf>
    <xf numFmtId="49" fontId="32" fillId="3" borderId="35" xfId="0" applyNumberFormat="1" applyFont="1" applyFill="1" applyBorder="1" applyAlignment="1">
      <alignment wrapText="1"/>
    </xf>
    <xf numFmtId="49" fontId="32" fillId="3" borderId="31" xfId="0" applyNumberFormat="1" applyFont="1" applyFill="1" applyBorder="1" applyAlignment="1">
      <alignment wrapText="1"/>
    </xf>
    <xf numFmtId="49" fontId="32" fillId="3" borderId="36" xfId="0" applyNumberFormat="1" applyFont="1" applyFill="1" applyBorder="1" applyAlignment="1">
      <alignment wrapText="1"/>
    </xf>
    <xf numFmtId="2" fontId="32" fillId="3" borderId="35" xfId="0" applyNumberFormat="1" applyFont="1" applyFill="1" applyBorder="1" applyAlignment="1">
      <alignment horizontal="center"/>
    </xf>
    <xf numFmtId="2" fontId="32" fillId="3" borderId="31" xfId="0" applyNumberFormat="1" applyFont="1" applyFill="1" applyBorder="1" applyAlignment="1">
      <alignment horizontal="center"/>
    </xf>
    <xf numFmtId="2" fontId="32" fillId="3" borderId="36" xfId="0" applyNumberFormat="1" applyFont="1" applyFill="1" applyBorder="1" applyAlignment="1">
      <alignment horizontal="center"/>
    </xf>
    <xf numFmtId="49" fontId="31" fillId="3" borderId="16" xfId="0" applyNumberFormat="1" applyFont="1" applyFill="1" applyBorder="1" applyAlignment="1">
      <alignment horizontal="center" vertical="center"/>
    </xf>
    <xf numFmtId="0" fontId="30" fillId="3" borderId="16" xfId="0" applyFont="1" applyFill="1" applyBorder="1" applyAlignment="1">
      <alignment wrapText="1"/>
    </xf>
    <xf numFmtId="0" fontId="30" fillId="3" borderId="35" xfId="0" applyFont="1" applyFill="1" applyBorder="1" applyAlignment="1">
      <alignment horizontal="center"/>
    </xf>
    <xf numFmtId="0" fontId="30" fillId="3" borderId="31" xfId="0" applyFont="1" applyFill="1" applyBorder="1" applyAlignment="1">
      <alignment horizontal="center"/>
    </xf>
    <xf numFmtId="0" fontId="30" fillId="3" borderId="36" xfId="0" applyFont="1" applyFill="1" applyBorder="1" applyAlignment="1">
      <alignment horizontal="center"/>
    </xf>
    <xf numFmtId="2" fontId="32" fillId="3" borderId="16" xfId="0" applyNumberFormat="1" applyFont="1" applyFill="1" applyBorder="1" applyAlignment="1">
      <alignment horizontal="center"/>
    </xf>
    <xf numFmtId="2" fontId="23" fillId="3" borderId="35" xfId="0" applyNumberFormat="1" applyFont="1" applyFill="1" applyBorder="1" applyAlignment="1">
      <alignment horizontal="center"/>
    </xf>
    <xf numFmtId="2" fontId="23" fillId="3" borderId="36" xfId="0" applyNumberFormat="1" applyFont="1" applyFill="1" applyBorder="1" applyAlignment="1">
      <alignment horizontal="center"/>
    </xf>
    <xf numFmtId="0" fontId="32" fillId="3" borderId="35" xfId="0" applyFont="1" applyFill="1" applyBorder="1" applyAlignment="1">
      <alignment horizontal="left"/>
    </xf>
    <xf numFmtId="0" fontId="32" fillId="3" borderId="31" xfId="0" applyFont="1" applyFill="1" applyBorder="1" applyAlignment="1">
      <alignment horizontal="left"/>
    </xf>
    <xf numFmtId="0" fontId="32" fillId="3" borderId="36" xfId="0" applyFont="1" applyFill="1" applyBorder="1" applyAlignment="1">
      <alignment horizontal="left"/>
    </xf>
    <xf numFmtId="2" fontId="32" fillId="3" borderId="35" xfId="0" applyNumberFormat="1" applyFont="1" applyFill="1" applyBorder="1" applyAlignment="1">
      <alignment horizontal="center"/>
    </xf>
    <xf numFmtId="2" fontId="32" fillId="3" borderId="31" xfId="0" applyNumberFormat="1" applyFont="1" applyFill="1" applyBorder="1" applyAlignment="1">
      <alignment horizontal="center"/>
    </xf>
    <xf numFmtId="2" fontId="32" fillId="3" borderId="36" xfId="0" applyNumberFormat="1" applyFont="1" applyFill="1" applyBorder="1" applyAlignment="1">
      <alignment horizontal="center"/>
    </xf>
    <xf numFmtId="0" fontId="32" fillId="3" borderId="35" xfId="0" applyFont="1" applyFill="1" applyBorder="1" applyAlignment="1">
      <alignment horizontal="center"/>
    </xf>
    <xf numFmtId="0" fontId="32" fillId="3" borderId="31" xfId="0" applyFont="1" applyFill="1" applyBorder="1" applyAlignment="1">
      <alignment horizontal="center"/>
    </xf>
    <xf numFmtId="0" fontId="32" fillId="3" borderId="36" xfId="0" applyFont="1" applyFill="1" applyBorder="1" applyAlignment="1">
      <alignment horizontal="center"/>
    </xf>
    <xf numFmtId="2" fontId="23" fillId="3" borderId="35" xfId="0" applyNumberFormat="1" applyFont="1" applyFill="1" applyBorder="1" applyAlignment="1">
      <alignment horizontal="center"/>
    </xf>
    <xf numFmtId="2" fontId="23" fillId="3" borderId="36" xfId="0" applyNumberFormat="1" applyFont="1" applyFill="1" applyBorder="1" applyAlignment="1">
      <alignment horizontal="center"/>
    </xf>
    <xf numFmtId="49" fontId="31" fillId="3" borderId="16" xfId="0" applyNumberFormat="1" applyFont="1" applyFill="1" applyBorder="1" applyAlignment="1">
      <alignment horizontal="center"/>
    </xf>
    <xf numFmtId="0" fontId="30" fillId="3" borderId="35" xfId="0" applyFont="1" applyFill="1" applyBorder="1" applyAlignment="1">
      <alignment horizontal="left"/>
    </xf>
    <xf numFmtId="0" fontId="30" fillId="3" borderId="31" xfId="0" applyFont="1" applyFill="1" applyBorder="1" applyAlignment="1">
      <alignment horizontal="left"/>
    </xf>
    <xf numFmtId="0" fontId="30" fillId="3" borderId="36" xfId="0" applyFont="1" applyFill="1" applyBorder="1" applyAlignment="1">
      <alignment horizontal="left"/>
    </xf>
    <xf numFmtId="0" fontId="32" fillId="3" borderId="35" xfId="0" applyFont="1" applyFill="1" applyBorder="1" applyAlignment="1"/>
    <xf numFmtId="0" fontId="32" fillId="3" borderId="31" xfId="0" applyFont="1" applyFill="1" applyBorder="1" applyAlignment="1"/>
    <xf numFmtId="0" fontId="32" fillId="3" borderId="36" xfId="0" applyFont="1" applyFill="1" applyBorder="1" applyAlignment="1"/>
    <xf numFmtId="2" fontId="36" fillId="3" borderId="35" xfId="0" applyNumberFormat="1" applyFont="1" applyFill="1" applyBorder="1" applyAlignment="1">
      <alignment horizontal="center"/>
    </xf>
    <xf numFmtId="2" fontId="36" fillId="3" borderId="36" xfId="0" applyNumberFormat="1" applyFont="1" applyFill="1" applyBorder="1" applyAlignment="1">
      <alignment horizontal="center"/>
    </xf>
    <xf numFmtId="0" fontId="30" fillId="3" borderId="35" xfId="0" applyFont="1" applyFill="1" applyBorder="1" applyAlignment="1"/>
    <xf numFmtId="0" fontId="30" fillId="3" borderId="31" xfId="0" applyFont="1" applyFill="1" applyBorder="1" applyAlignment="1"/>
    <xf numFmtId="0" fontId="30" fillId="3" borderId="36" xfId="0" applyFont="1" applyFill="1" applyBorder="1" applyAlignment="1"/>
    <xf numFmtId="0" fontId="38" fillId="3" borderId="35" xfId="0" applyFont="1" applyFill="1" applyBorder="1" applyAlignment="1"/>
    <xf numFmtId="0" fontId="38" fillId="3" borderId="31" xfId="0" applyFont="1" applyFill="1" applyBorder="1" applyAlignment="1"/>
    <xf numFmtId="0" fontId="38" fillId="3" borderId="36" xfId="0" applyFont="1" applyFill="1" applyBorder="1" applyAlignment="1"/>
    <xf numFmtId="0" fontId="30" fillId="3" borderId="16" xfId="0" applyFont="1" applyFill="1" applyBorder="1" applyAlignment="1"/>
    <xf numFmtId="4" fontId="30" fillId="3" borderId="16" xfId="0" applyNumberFormat="1" applyFont="1" applyFill="1" applyBorder="1" applyAlignment="1">
      <alignment horizontal="center"/>
    </xf>
    <xf numFmtId="0" fontId="32" fillId="3" borderId="35" xfId="0" applyFont="1" applyFill="1" applyBorder="1" applyAlignment="1"/>
    <xf numFmtId="0" fontId="32" fillId="3" borderId="31" xfId="0" applyFont="1" applyFill="1" applyBorder="1" applyAlignment="1"/>
    <xf numFmtId="0" fontId="32" fillId="3" borderId="36" xfId="0" applyFont="1" applyFill="1" applyBorder="1" applyAlignment="1"/>
    <xf numFmtId="4" fontId="32" fillId="3" borderId="35" xfId="0" applyNumberFormat="1" applyFont="1" applyFill="1" applyBorder="1" applyAlignment="1">
      <alignment horizontal="center"/>
    </xf>
    <xf numFmtId="4" fontId="32" fillId="3" borderId="31" xfId="0" applyNumberFormat="1" applyFont="1" applyFill="1" applyBorder="1" applyAlignment="1">
      <alignment horizontal="center"/>
    </xf>
    <xf numFmtId="4" fontId="32" fillId="3" borderId="36" xfId="0" applyNumberFormat="1" applyFont="1" applyFill="1" applyBorder="1" applyAlignment="1">
      <alignment horizontal="center"/>
    </xf>
    <xf numFmtId="4" fontId="30" fillId="3" borderId="35" xfId="0" applyNumberFormat="1" applyFont="1" applyFill="1" applyBorder="1" applyAlignment="1">
      <alignment horizontal="center"/>
    </xf>
    <xf numFmtId="4" fontId="30" fillId="3" borderId="31" xfId="0" applyNumberFormat="1" applyFont="1" applyFill="1" applyBorder="1" applyAlignment="1">
      <alignment horizontal="center"/>
    </xf>
    <xf numFmtId="4" fontId="30" fillId="3" borderId="36" xfId="0" applyNumberFormat="1" applyFont="1" applyFill="1" applyBorder="1" applyAlignment="1">
      <alignment horizontal="center"/>
    </xf>
    <xf numFmtId="2" fontId="19" fillId="3" borderId="35" xfId="0" applyNumberFormat="1" applyFont="1" applyFill="1" applyBorder="1" applyAlignment="1">
      <alignment horizontal="center"/>
    </xf>
    <xf numFmtId="2" fontId="19" fillId="3" borderId="36" xfId="0" applyNumberFormat="1" applyFont="1" applyFill="1" applyBorder="1" applyAlignment="1">
      <alignment horizontal="center"/>
    </xf>
    <xf numFmtId="0" fontId="1" fillId="0" borderId="0" xfId="0" applyFont="1"/>
    <xf numFmtId="4" fontId="32" fillId="3" borderId="35" xfId="0" applyNumberFormat="1" applyFont="1" applyFill="1" applyBorder="1" applyAlignment="1">
      <alignment horizontal="center"/>
    </xf>
    <xf numFmtId="4" fontId="32" fillId="3" borderId="31" xfId="0" applyNumberFormat="1" applyFont="1" applyFill="1" applyBorder="1" applyAlignment="1">
      <alignment horizontal="center"/>
    </xf>
    <xf numFmtId="4" fontId="32" fillId="3" borderId="36" xfId="0" applyNumberFormat="1" applyFont="1" applyFill="1" applyBorder="1" applyAlignment="1">
      <alignment horizontal="center"/>
    </xf>
    <xf numFmtId="0" fontId="31" fillId="3" borderId="16" xfId="0" applyFont="1" applyFill="1" applyBorder="1" applyAlignment="1">
      <alignment horizontal="center"/>
    </xf>
    <xf numFmtId="0" fontId="30" fillId="3" borderId="35" xfId="0" applyFont="1" applyFill="1" applyBorder="1" applyAlignment="1"/>
    <xf numFmtId="0" fontId="30" fillId="3" borderId="31" xfId="0" applyFont="1" applyFill="1" applyBorder="1" applyAlignment="1"/>
    <xf numFmtId="165" fontId="32" fillId="3" borderId="16" xfId="0" applyNumberFormat="1" applyFont="1" applyFill="1" applyBorder="1" applyAlignment="1">
      <alignment horizontal="center"/>
    </xf>
    <xf numFmtId="2" fontId="38" fillId="3" borderId="35" xfId="0" applyNumberFormat="1" applyFont="1" applyFill="1" applyBorder="1" applyAlignment="1">
      <alignment horizontal="center"/>
    </xf>
    <xf numFmtId="2" fontId="38" fillId="3" borderId="36" xfId="0" applyNumberFormat="1" applyFont="1" applyFill="1" applyBorder="1" applyAlignment="1">
      <alignment horizontal="center"/>
    </xf>
    <xf numFmtId="0" fontId="6" fillId="3" borderId="35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2" fontId="39" fillId="3" borderId="36" xfId="0" applyNumberFormat="1" applyFont="1" applyFill="1" applyBorder="1" applyAlignment="1">
      <alignment horizontal="center"/>
    </xf>
    <xf numFmtId="164" fontId="32" fillId="3" borderId="16" xfId="0" applyNumberFormat="1" applyFont="1" applyFill="1" applyBorder="1" applyAlignment="1">
      <alignment horizontal="center"/>
    </xf>
    <xf numFmtId="0" fontId="30" fillId="3" borderId="16" xfId="0" applyFont="1" applyFill="1" applyBorder="1" applyAlignment="1">
      <alignment horizontal="center"/>
    </xf>
    <xf numFmtId="0" fontId="19" fillId="3" borderId="16" xfId="0" applyFont="1" applyFill="1" applyBorder="1" applyAlignment="1">
      <alignment vertical="center"/>
    </xf>
    <xf numFmtId="2" fontId="19" fillId="3" borderId="16" xfId="0" applyNumberFormat="1" applyFont="1" applyFill="1" applyBorder="1" applyAlignment="1">
      <alignment horizontal="center" vertical="center"/>
    </xf>
    <xf numFmtId="2" fontId="19" fillId="3" borderId="16" xfId="0" applyNumberFormat="1" applyFont="1" applyFill="1" applyBorder="1" applyAlignment="1">
      <alignment horizontal="center"/>
    </xf>
    <xf numFmtId="0" fontId="19" fillId="3" borderId="35" xfId="0" applyFont="1" applyFill="1" applyBorder="1" applyAlignment="1">
      <alignment horizontal="center" vertical="center"/>
    </xf>
    <xf numFmtId="0" fontId="19" fillId="3" borderId="31" xfId="0" applyFont="1" applyFill="1" applyBorder="1" applyAlignment="1">
      <alignment horizontal="center" vertical="center"/>
    </xf>
    <xf numFmtId="0" fontId="19" fillId="3" borderId="36" xfId="0" applyFont="1" applyFill="1" applyBorder="1" applyAlignment="1">
      <alignment horizontal="center" vertical="center"/>
    </xf>
    <xf numFmtId="2" fontId="19" fillId="3" borderId="35" xfId="0" applyNumberFormat="1" applyFont="1" applyFill="1" applyBorder="1" applyAlignment="1">
      <alignment horizontal="center" vertical="center"/>
    </xf>
    <xf numFmtId="2" fontId="19" fillId="3" borderId="31" xfId="0" applyNumberFormat="1" applyFont="1" applyFill="1" applyBorder="1" applyAlignment="1">
      <alignment horizontal="center" vertical="center"/>
    </xf>
    <xf numFmtId="2" fontId="19" fillId="3" borderId="36" xfId="0" applyNumberFormat="1" applyFont="1" applyFill="1" applyBorder="1" applyAlignment="1">
      <alignment horizontal="center" vertical="center"/>
    </xf>
    <xf numFmtId="2" fontId="19" fillId="3" borderId="37" xfId="0" applyNumberFormat="1" applyFont="1" applyFill="1" applyBorder="1" applyAlignment="1">
      <alignment horizontal="center"/>
    </xf>
    <xf numFmtId="2" fontId="19" fillId="3" borderId="38" xfId="0" applyNumberFormat="1" applyFont="1" applyFill="1" applyBorder="1" applyAlignment="1">
      <alignment horizontal="center"/>
    </xf>
    <xf numFmtId="0" fontId="40" fillId="2" borderId="16" xfId="0" applyFont="1" applyFill="1" applyBorder="1" applyAlignment="1">
      <alignment horizontal="center"/>
    </xf>
    <xf numFmtId="4" fontId="41" fillId="2" borderId="16" xfId="0" applyNumberFormat="1" applyFont="1" applyFill="1" applyBorder="1" applyAlignment="1">
      <alignment horizontal="center"/>
    </xf>
    <xf numFmtId="0" fontId="41" fillId="2" borderId="16" xfId="0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2" fontId="19" fillId="2" borderId="39" xfId="0" applyNumberFormat="1" applyFont="1" applyFill="1" applyBorder="1" applyAlignment="1">
      <alignment horizontal="center"/>
    </xf>
    <xf numFmtId="2" fontId="19" fillId="2" borderId="40" xfId="0" applyNumberFormat="1" applyFont="1" applyFill="1" applyBorder="1" applyAlignment="1">
      <alignment horizontal="center"/>
    </xf>
    <xf numFmtId="0" fontId="40" fillId="3" borderId="0" xfId="0" applyFont="1" applyFill="1" applyBorder="1" applyAlignment="1">
      <alignment horizontal="center"/>
    </xf>
    <xf numFmtId="4" fontId="41" fillId="3" borderId="0" xfId="0" applyNumberFormat="1" applyFont="1" applyFill="1" applyBorder="1" applyAlignment="1">
      <alignment horizontal="center"/>
    </xf>
    <xf numFmtId="0" fontId="41" fillId="3" borderId="0" xfId="0" applyFont="1" applyFill="1" applyBorder="1" applyAlignment="1">
      <alignment horizontal="center"/>
    </xf>
    <xf numFmtId="2" fontId="1" fillId="3" borderId="0" xfId="0" applyNumberFormat="1" applyFont="1" applyFill="1" applyBorder="1" applyAlignment="1">
      <alignment horizontal="center"/>
    </xf>
    <xf numFmtId="2" fontId="19" fillId="3" borderId="41" xfId="0" applyNumberFormat="1" applyFont="1" applyFill="1" applyBorder="1" applyAlignment="1">
      <alignment horizontal="center"/>
    </xf>
    <xf numFmtId="2" fontId="30" fillId="3" borderId="0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wrapText="1"/>
    </xf>
    <xf numFmtId="0" fontId="15" fillId="2" borderId="3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0" fontId="43" fillId="3" borderId="42" xfId="0" applyFont="1" applyFill="1" applyBorder="1" applyAlignment="1">
      <alignment horizontal="center" vertical="center"/>
    </xf>
    <xf numFmtId="0" fontId="43" fillId="3" borderId="43" xfId="0" applyFont="1" applyFill="1" applyBorder="1" applyAlignment="1">
      <alignment horizontal="center" vertical="center"/>
    </xf>
    <xf numFmtId="0" fontId="43" fillId="3" borderId="44" xfId="0" applyFont="1" applyFill="1" applyBorder="1" applyAlignment="1">
      <alignment horizontal="center" vertical="center"/>
    </xf>
    <xf numFmtId="2" fontId="44" fillId="3" borderId="0" xfId="0" applyNumberFormat="1" applyFont="1" applyFill="1" applyBorder="1" applyAlignment="1">
      <alignment horizontal="center"/>
    </xf>
    <xf numFmtId="0" fontId="34" fillId="3" borderId="42" xfId="0" applyFont="1" applyFill="1" applyBorder="1" applyAlignment="1">
      <alignment horizontal="left"/>
    </xf>
    <xf numFmtId="0" fontId="34" fillId="3" borderId="43" xfId="0" applyFont="1" applyFill="1" applyBorder="1" applyAlignment="1">
      <alignment horizontal="left"/>
    </xf>
    <xf numFmtId="0" fontId="34" fillId="3" borderId="44" xfId="0" applyFont="1" applyFill="1" applyBorder="1" applyAlignment="1">
      <alignment horizontal="left"/>
    </xf>
    <xf numFmtId="2" fontId="34" fillId="3" borderId="43" xfId="0" applyNumberFormat="1" applyFont="1" applyFill="1" applyBorder="1" applyAlignment="1">
      <alignment horizontal="center" wrapText="1"/>
    </xf>
    <xf numFmtId="4" fontId="45" fillId="3" borderId="42" xfId="0" applyNumberFormat="1" applyFont="1" applyFill="1" applyBorder="1" applyAlignment="1">
      <alignment horizontal="center"/>
    </xf>
    <xf numFmtId="4" fontId="45" fillId="3" borderId="44" xfId="0" applyNumberFormat="1" applyFont="1" applyFill="1" applyBorder="1" applyAlignment="1">
      <alignment horizontal="center"/>
    </xf>
    <xf numFmtId="0" fontId="46" fillId="3" borderId="42" xfId="0" applyFont="1" applyFill="1" applyBorder="1" applyAlignment="1">
      <alignment horizontal="left"/>
    </xf>
    <xf numFmtId="0" fontId="46" fillId="3" borderId="43" xfId="0" applyFont="1" applyFill="1" applyBorder="1" applyAlignment="1">
      <alignment horizontal="left"/>
    </xf>
    <xf numFmtId="0" fontId="46" fillId="3" borderId="44" xfId="0" applyFont="1" applyFill="1" applyBorder="1" applyAlignment="1">
      <alignment horizontal="left"/>
    </xf>
    <xf numFmtId="2" fontId="46" fillId="3" borderId="43" xfId="0" applyNumberFormat="1" applyFont="1" applyFill="1" applyBorder="1" applyAlignment="1">
      <alignment horizontal="center" wrapText="1"/>
    </xf>
    <xf numFmtId="2" fontId="47" fillId="3" borderId="0" xfId="0" applyNumberFormat="1" applyFont="1" applyFill="1" applyBorder="1" applyAlignment="1">
      <alignment horizontal="center"/>
    </xf>
    <xf numFmtId="0" fontId="46" fillId="3" borderId="45" xfId="0" applyFont="1" applyFill="1" applyBorder="1" applyAlignment="1">
      <alignment horizontal="center"/>
    </xf>
    <xf numFmtId="0" fontId="46" fillId="3" borderId="46" xfId="0" applyFont="1" applyFill="1" applyBorder="1" applyAlignment="1">
      <alignment horizontal="center"/>
    </xf>
    <xf numFmtId="0" fontId="46" fillId="3" borderId="47" xfId="0" applyFont="1" applyFill="1" applyBorder="1" applyAlignment="1">
      <alignment horizontal="center"/>
    </xf>
    <xf numFmtId="2" fontId="46" fillId="3" borderId="46" xfId="0" applyNumberFormat="1" applyFont="1" applyFill="1" applyBorder="1" applyAlignment="1">
      <alignment horizontal="center" wrapText="1"/>
    </xf>
    <xf numFmtId="4" fontId="48" fillId="3" borderId="45" xfId="0" applyNumberFormat="1" applyFont="1" applyFill="1" applyBorder="1" applyAlignment="1">
      <alignment horizontal="center"/>
    </xf>
    <xf numFmtId="0" fontId="48" fillId="3" borderId="47" xfId="0" applyFont="1" applyFill="1" applyBorder="1" applyAlignment="1">
      <alignment horizontal="center"/>
    </xf>
    <xf numFmtId="0" fontId="49" fillId="3" borderId="16" xfId="0" applyFont="1" applyFill="1" applyBorder="1" applyAlignment="1">
      <alignment horizontal="center"/>
    </xf>
    <xf numFmtId="0" fontId="23" fillId="3" borderId="16" xfId="0" applyFont="1" applyFill="1" applyBorder="1" applyAlignment="1">
      <alignment horizontal="left"/>
    </xf>
    <xf numFmtId="2" fontId="23" fillId="3" borderId="16" xfId="0" applyNumberFormat="1" applyFont="1" applyFill="1" applyBorder="1" applyAlignment="1">
      <alignment horizontal="center" wrapText="1"/>
    </xf>
    <xf numFmtId="4" fontId="32" fillId="3" borderId="16" xfId="0" applyNumberFormat="1" applyFont="1" applyFill="1" applyBorder="1" applyAlignment="1">
      <alignment horizontal="center"/>
    </xf>
    <xf numFmtId="0" fontId="23" fillId="3" borderId="35" xfId="0" applyFont="1" applyFill="1" applyBorder="1" applyAlignment="1">
      <alignment horizontal="left"/>
    </xf>
    <xf numFmtId="0" fontId="23" fillId="3" borderId="31" xfId="0" applyFont="1" applyFill="1" applyBorder="1" applyAlignment="1">
      <alignment horizontal="left"/>
    </xf>
    <xf numFmtId="0" fontId="23" fillId="3" borderId="36" xfId="0" applyFont="1" applyFill="1" applyBorder="1" applyAlignment="1">
      <alignment horizontal="left"/>
    </xf>
    <xf numFmtId="0" fontId="50" fillId="3" borderId="48" xfId="0" applyFont="1" applyFill="1" applyBorder="1" applyAlignment="1">
      <alignment horizontal="center"/>
    </xf>
    <xf numFmtId="0" fontId="50" fillId="3" borderId="49" xfId="0" applyFont="1" applyFill="1" applyBorder="1" applyAlignment="1">
      <alignment horizontal="center"/>
    </xf>
    <xf numFmtId="0" fontId="50" fillId="3" borderId="50" xfId="0" applyFont="1" applyFill="1" applyBorder="1" applyAlignment="1">
      <alignment horizontal="center"/>
    </xf>
    <xf numFmtId="2" fontId="50" fillId="3" borderId="49" xfId="0" applyNumberFormat="1" applyFont="1" applyFill="1" applyBorder="1" applyAlignment="1">
      <alignment horizontal="center" wrapText="1"/>
    </xf>
    <xf numFmtId="4" fontId="45" fillId="3" borderId="48" xfId="0" applyNumberFormat="1" applyFont="1" applyFill="1" applyBorder="1" applyAlignment="1">
      <alignment horizontal="center"/>
    </xf>
    <xf numFmtId="4" fontId="45" fillId="3" borderId="50" xfId="0" applyNumberFormat="1" applyFont="1" applyFill="1" applyBorder="1" applyAlignment="1">
      <alignment horizontal="center"/>
    </xf>
    <xf numFmtId="0" fontId="46" fillId="3" borderId="45" xfId="0" applyFont="1" applyFill="1" applyBorder="1" applyAlignment="1">
      <alignment horizontal="left"/>
    </xf>
    <xf numFmtId="0" fontId="46" fillId="3" borderId="46" xfId="0" applyFont="1" applyFill="1" applyBorder="1" applyAlignment="1">
      <alignment horizontal="left"/>
    </xf>
    <xf numFmtId="0" fontId="46" fillId="3" borderId="47" xfId="0" applyFont="1" applyFill="1" applyBorder="1" applyAlignment="1">
      <alignment horizontal="left"/>
    </xf>
    <xf numFmtId="2" fontId="46" fillId="3" borderId="0" xfId="0" applyNumberFormat="1" applyFont="1" applyFill="1" applyBorder="1" applyAlignment="1">
      <alignment horizontal="center" wrapText="1"/>
    </xf>
    <xf numFmtId="4" fontId="45" fillId="3" borderId="51" xfId="0" applyNumberFormat="1" applyFont="1" applyFill="1" applyBorder="1" applyAlignment="1">
      <alignment horizontal="center"/>
    </xf>
    <xf numFmtId="4" fontId="45" fillId="3" borderId="52" xfId="0" applyNumberFormat="1" applyFont="1" applyFill="1" applyBorder="1" applyAlignment="1">
      <alignment horizontal="center"/>
    </xf>
    <xf numFmtId="0" fontId="31" fillId="3" borderId="1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/>
    </xf>
    <xf numFmtId="4" fontId="32" fillId="3" borderId="1" xfId="0" applyNumberFormat="1" applyFont="1" applyFill="1" applyBorder="1" applyAlignment="1">
      <alignment horizontal="center"/>
    </xf>
    <xf numFmtId="0" fontId="31" fillId="3" borderId="0" xfId="0" applyFont="1" applyFill="1" applyBorder="1" applyAlignment="1">
      <alignment horizontal="center"/>
    </xf>
    <xf numFmtId="0" fontId="23" fillId="3" borderId="0" xfId="0" applyFont="1" applyFill="1" applyBorder="1" applyAlignment="1">
      <alignment horizontal="left"/>
    </xf>
    <xf numFmtId="2" fontId="32" fillId="3" borderId="0" xfId="0" applyNumberFormat="1" applyFont="1" applyFill="1" applyBorder="1" applyAlignment="1">
      <alignment horizontal="center"/>
    </xf>
    <xf numFmtId="2" fontId="32" fillId="3" borderId="0" xfId="0" applyNumberFormat="1" applyFont="1" applyFill="1" applyBorder="1" applyAlignment="1">
      <alignment horizontal="center"/>
    </xf>
    <xf numFmtId="4" fontId="32" fillId="3" borderId="0" xfId="0" applyNumberFormat="1" applyFont="1" applyFill="1" applyBorder="1" applyAlignment="1">
      <alignment horizontal="center"/>
    </xf>
    <xf numFmtId="0" fontId="19" fillId="3" borderId="0" xfId="0" applyFont="1" applyFill="1" applyBorder="1" applyAlignment="1">
      <alignment horizontal="left"/>
    </xf>
    <xf numFmtId="0" fontId="19" fillId="3" borderId="0" xfId="0" applyFont="1" applyFill="1" applyBorder="1" applyAlignment="1">
      <alignment horizontal="center"/>
    </xf>
    <xf numFmtId="4" fontId="19" fillId="3" borderId="0" xfId="0" applyNumberFormat="1" applyFont="1" applyFill="1" applyBorder="1" applyAlignment="1">
      <alignment horizontal="center"/>
    </xf>
    <xf numFmtId="0" fontId="19" fillId="3" borderId="0" xfId="0" applyFont="1" applyFill="1" applyBorder="1" applyAlignment="1"/>
    <xf numFmtId="0" fontId="19" fillId="3" borderId="0" xfId="0" applyFont="1" applyFill="1" applyBorder="1" applyAlignment="1">
      <alignment horizontal="center"/>
    </xf>
    <xf numFmtId="0" fontId="34" fillId="3" borderId="0" xfId="0" applyFont="1" applyFill="1" applyBorder="1" applyAlignment="1">
      <alignment horizontal="center"/>
    </xf>
    <xf numFmtId="3" fontId="30" fillId="3" borderId="0" xfId="0" applyNumberFormat="1" applyFont="1" applyFill="1" applyBorder="1" applyAlignment="1">
      <alignment horizontal="center"/>
    </xf>
    <xf numFmtId="3" fontId="30" fillId="3" borderId="0" xfId="0" applyNumberFormat="1" applyFont="1" applyFill="1" applyBorder="1" applyAlignment="1">
      <alignment horizontal="center"/>
    </xf>
    <xf numFmtId="4" fontId="30" fillId="3" borderId="0" xfId="0" applyNumberFormat="1" applyFont="1" applyFill="1" applyBorder="1" applyAlignment="1">
      <alignment horizontal="center"/>
    </xf>
    <xf numFmtId="164" fontId="30" fillId="3" borderId="0" xfId="0" applyNumberFormat="1" applyFont="1" applyFill="1" applyBorder="1" applyAlignment="1">
      <alignment horizontal="center"/>
    </xf>
    <xf numFmtId="164" fontId="30" fillId="3" borderId="0" xfId="0" applyNumberFormat="1" applyFont="1" applyFill="1" applyBorder="1" applyAlignment="1">
      <alignment horizontal="center"/>
    </xf>
    <xf numFmtId="0" fontId="23" fillId="3" borderId="0" xfId="0" applyFont="1" applyFill="1" applyBorder="1" applyAlignment="1">
      <alignment horizontal="left"/>
    </xf>
    <xf numFmtId="2" fontId="30" fillId="3" borderId="0" xfId="0" applyNumberFormat="1" applyFont="1" applyFill="1" applyBorder="1" applyAlignment="1">
      <alignment horizontal="center"/>
    </xf>
    <xf numFmtId="2" fontId="23" fillId="3" borderId="0" xfId="0" applyNumberFormat="1" applyFont="1" applyFill="1" applyBorder="1" applyAlignment="1">
      <alignment horizontal="center"/>
    </xf>
    <xf numFmtId="2" fontId="23" fillId="3" borderId="0" xfId="0" applyNumberFormat="1" applyFont="1" applyFill="1" applyBorder="1" applyAlignment="1">
      <alignment horizontal="center"/>
    </xf>
    <xf numFmtId="164" fontId="23" fillId="3" borderId="0" xfId="0" applyNumberFormat="1" applyFont="1" applyFill="1" applyBorder="1" applyAlignment="1">
      <alignment horizontal="center"/>
    </xf>
    <xf numFmtId="0" fontId="40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19" fillId="3" borderId="0" xfId="0" applyNumberFormat="1" applyFont="1" applyFill="1" applyBorder="1" applyAlignment="1">
      <alignment horizontal="center"/>
    </xf>
    <xf numFmtId="0" fontId="51" fillId="3" borderId="0" xfId="0" applyFont="1" applyFill="1" applyBorder="1" applyAlignment="1">
      <alignment horizontal="center" wrapText="1"/>
    </xf>
    <xf numFmtId="0" fontId="15" fillId="3" borderId="0" xfId="0" applyFont="1" applyFill="1" applyBorder="1" applyAlignment="1">
      <alignment horizontal="center" wrapText="1"/>
    </xf>
    <xf numFmtId="0" fontId="15" fillId="3" borderId="0" xfId="0" applyFont="1" applyFill="1" applyBorder="1" applyAlignment="1">
      <alignment horizontal="center" wrapText="1"/>
    </xf>
    <xf numFmtId="4" fontId="52" fillId="3" borderId="0" xfId="0" applyNumberFormat="1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4" fontId="2" fillId="3" borderId="0" xfId="0" applyNumberFormat="1" applyFont="1" applyFill="1" applyBorder="1" applyAlignment="1">
      <alignment horizontal="center"/>
    </xf>
    <xf numFmtId="4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4" fillId="3" borderId="0" xfId="0" applyFont="1" applyFill="1" applyBorder="1" applyAlignment="1">
      <alignment horizontal="left"/>
    </xf>
    <xf numFmtId="4" fontId="45" fillId="3" borderId="0" xfId="0" applyNumberFormat="1" applyFont="1" applyFill="1" applyBorder="1" applyAlignment="1">
      <alignment horizontal="center"/>
    </xf>
    <xf numFmtId="0" fontId="46" fillId="3" borderId="0" xfId="0" applyFont="1" applyFill="1" applyBorder="1" applyAlignment="1">
      <alignment horizontal="left"/>
    </xf>
    <xf numFmtId="0" fontId="46" fillId="3" borderId="0" xfId="0" applyFont="1" applyFill="1" applyBorder="1" applyAlignment="1">
      <alignment horizontal="center"/>
    </xf>
    <xf numFmtId="0" fontId="49" fillId="3" borderId="0" xfId="0" applyFont="1" applyFill="1" applyBorder="1" applyAlignment="1">
      <alignment horizontal="center"/>
    </xf>
    <xf numFmtId="0" fontId="23" fillId="3" borderId="0" xfId="0" applyFont="1" applyFill="1" applyBorder="1" applyAlignment="1">
      <alignment horizontal="center"/>
    </xf>
    <xf numFmtId="4" fontId="23" fillId="3" borderId="0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39" fillId="3" borderId="0" xfId="0" applyFont="1" applyFill="1" applyBorder="1" applyAlignment="1">
      <alignment horizontal="center"/>
    </xf>
    <xf numFmtId="0" fontId="43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7">
    <cellStyle name="Обычный" xfId="0" builtinId="0"/>
    <cellStyle name="Обычный 2" xfId="2"/>
    <cellStyle name="Обычный 2 2" xfId="3"/>
    <cellStyle name="Обычный 5" xfId="4"/>
    <cellStyle name="Обычный 6" xfId="5"/>
    <cellStyle name="Обычный_Лист4" xfId="1"/>
    <cellStyle name="Процент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Y131"/>
  <sheetViews>
    <sheetView tabSelected="1" topLeftCell="A102" workbookViewId="0">
      <selection activeCell="Q21" sqref="Q21:S21"/>
    </sheetView>
  </sheetViews>
  <sheetFormatPr defaultRowHeight="15" x14ac:dyDescent="0.25"/>
  <cols>
    <col min="1" max="1" width="1.5703125" customWidth="1"/>
    <col min="2" max="2" width="4.42578125" customWidth="1"/>
    <col min="3" max="3" width="2.85546875" customWidth="1"/>
    <col min="4" max="4" width="4" customWidth="1"/>
    <col min="5" max="5" width="3.85546875" customWidth="1"/>
    <col min="6" max="6" width="9.140625" customWidth="1"/>
    <col min="8" max="8" width="1.85546875" customWidth="1"/>
    <col min="9" max="9" width="3" customWidth="1"/>
    <col min="10" max="10" width="7" customWidth="1"/>
    <col min="11" max="11" width="6.42578125" customWidth="1"/>
    <col min="12" max="12" width="6.28515625" customWidth="1"/>
    <col min="13" max="13" width="2.85546875" customWidth="1"/>
    <col min="14" max="14" width="5.28515625" customWidth="1"/>
    <col min="15" max="15" width="5.5703125" customWidth="1"/>
    <col min="16" max="16" width="6.28515625" customWidth="1"/>
    <col min="17" max="17" width="8.140625" style="439" customWidth="1"/>
    <col min="18" max="18" width="2.5703125" style="439" customWidth="1"/>
    <col min="19" max="19" width="9.140625" style="439"/>
    <col min="20" max="20" width="7.5703125" style="439" customWidth="1"/>
    <col min="21" max="22" width="9.140625" style="439"/>
    <col min="23" max="23" width="8.7109375" style="439" customWidth="1"/>
  </cols>
  <sheetData>
    <row r="2" spans="2:23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4"/>
      <c r="U2" s="3"/>
      <c r="V2" s="3"/>
      <c r="W2" s="4"/>
    </row>
    <row r="3" spans="2:23" ht="18.75" x14ac:dyDescent="0.3">
      <c r="B3" s="1"/>
      <c r="C3" s="2"/>
      <c r="D3" s="2"/>
      <c r="E3" s="2"/>
      <c r="F3" s="2"/>
      <c r="G3" s="2"/>
      <c r="H3" s="5" t="s">
        <v>0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  <c r="U3" s="3"/>
      <c r="V3" s="3"/>
      <c r="W3" s="4"/>
    </row>
    <row r="4" spans="2:23" x14ac:dyDescent="0.25">
      <c r="B4" s="1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"/>
      <c r="R4" s="3"/>
      <c r="S4" s="3"/>
      <c r="T4" s="4"/>
      <c r="U4" s="3"/>
      <c r="V4" s="3"/>
      <c r="W4" s="4"/>
    </row>
    <row r="5" spans="2:23" x14ac:dyDescent="0.25">
      <c r="B5" s="1"/>
      <c r="C5" s="7" t="s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4"/>
    </row>
    <row r="6" spans="2:23" x14ac:dyDescent="0.25">
      <c r="B6" s="8"/>
      <c r="C6" s="2"/>
      <c r="D6" s="2"/>
      <c r="E6" s="2"/>
      <c r="F6" s="9"/>
      <c r="G6" s="10"/>
      <c r="H6" s="10"/>
      <c r="I6" s="10"/>
      <c r="J6" s="10"/>
      <c r="K6" s="10"/>
      <c r="L6" s="1"/>
      <c r="M6" s="10"/>
      <c r="N6" s="10"/>
      <c r="O6" s="10"/>
      <c r="P6" s="10"/>
      <c r="Q6" s="11"/>
      <c r="R6" s="11"/>
      <c r="S6" s="11"/>
      <c r="T6" s="11"/>
      <c r="U6" s="11"/>
      <c r="V6" s="12"/>
      <c r="W6" s="4"/>
    </row>
    <row r="7" spans="2:23" x14ac:dyDescent="0.25">
      <c r="B7" s="13"/>
      <c r="C7" s="14" t="s">
        <v>2</v>
      </c>
      <c r="D7" s="14"/>
      <c r="E7" s="14"/>
      <c r="F7" s="15">
        <v>42948</v>
      </c>
      <c r="G7" s="16"/>
      <c r="H7" s="15">
        <v>43100</v>
      </c>
      <c r="I7" s="16"/>
      <c r="J7" s="16"/>
      <c r="K7" s="16"/>
      <c r="L7" s="17" t="s">
        <v>3</v>
      </c>
      <c r="M7" s="18" t="s">
        <v>4</v>
      </c>
      <c r="N7" s="19"/>
      <c r="O7" s="19"/>
      <c r="P7" s="19"/>
      <c r="Q7" s="19"/>
      <c r="R7" s="19"/>
      <c r="S7" s="20"/>
      <c r="T7" s="21"/>
      <c r="U7" s="21">
        <v>103</v>
      </c>
      <c r="V7" s="22"/>
      <c r="W7" s="23"/>
    </row>
    <row r="8" spans="2:23" x14ac:dyDescent="0.25">
      <c r="B8" s="24"/>
      <c r="C8" s="25"/>
      <c r="D8" s="25"/>
      <c r="E8" s="26"/>
      <c r="F8" s="26"/>
      <c r="G8" s="26"/>
      <c r="H8" s="27"/>
      <c r="I8" s="27"/>
      <c r="J8" s="27"/>
      <c r="K8" s="27"/>
      <c r="L8" s="27"/>
      <c r="M8" s="27"/>
      <c r="N8" s="27"/>
      <c r="O8" s="27"/>
      <c r="P8" s="27"/>
      <c r="Q8" s="28"/>
      <c r="R8" s="28"/>
      <c r="S8" s="28"/>
      <c r="T8" s="22"/>
      <c r="U8" s="23"/>
      <c r="V8" s="23"/>
      <c r="W8" s="23"/>
    </row>
    <row r="9" spans="2:23" x14ac:dyDescent="0.25">
      <c r="B9" s="29" t="s">
        <v>5</v>
      </c>
      <c r="C9" s="29"/>
      <c r="D9" s="29"/>
      <c r="E9" s="29"/>
      <c r="F9" s="29"/>
      <c r="G9" s="30">
        <f>G10+G11</f>
        <v>4288.2</v>
      </c>
      <c r="H9" s="31"/>
      <c r="I9" s="32" t="s">
        <v>6</v>
      </c>
      <c r="J9" s="32"/>
      <c r="K9" s="32"/>
      <c r="L9" s="33">
        <v>5</v>
      </c>
      <c r="M9" s="31"/>
      <c r="N9" s="34" t="s">
        <v>7</v>
      </c>
      <c r="O9" s="34"/>
      <c r="P9" s="34"/>
      <c r="Q9" s="35">
        <v>1983</v>
      </c>
      <c r="R9" s="22"/>
      <c r="S9" s="34" t="s">
        <v>8</v>
      </c>
      <c r="T9" s="34"/>
      <c r="U9" s="34"/>
      <c r="V9" s="34"/>
      <c r="W9" s="34"/>
    </row>
    <row r="10" spans="2:23" x14ac:dyDescent="0.25">
      <c r="B10" s="29" t="s">
        <v>9</v>
      </c>
      <c r="C10" s="29"/>
      <c r="D10" s="29"/>
      <c r="E10" s="29"/>
      <c r="F10" s="29"/>
      <c r="G10" s="30">
        <v>4288.2</v>
      </c>
      <c r="H10" s="31"/>
      <c r="I10" s="34" t="s">
        <v>10</v>
      </c>
      <c r="J10" s="34"/>
      <c r="K10" s="34"/>
      <c r="L10" s="33">
        <v>3</v>
      </c>
      <c r="M10" s="24"/>
      <c r="N10" s="36" t="s">
        <v>11</v>
      </c>
      <c r="O10" s="36"/>
      <c r="P10" s="37" t="s">
        <v>12</v>
      </c>
      <c r="Q10" s="37"/>
      <c r="R10" s="22"/>
      <c r="S10" s="38" t="s">
        <v>13</v>
      </c>
      <c r="T10" s="38"/>
      <c r="U10" s="38"/>
      <c r="V10" s="38"/>
      <c r="W10" s="38"/>
    </row>
    <row r="11" spans="2:23" x14ac:dyDescent="0.25">
      <c r="B11" s="29" t="s">
        <v>14</v>
      </c>
      <c r="C11" s="29"/>
      <c r="D11" s="29"/>
      <c r="E11" s="29"/>
      <c r="F11" s="29"/>
      <c r="G11" s="39">
        <v>0</v>
      </c>
      <c r="H11" s="31"/>
      <c r="I11" s="34" t="s">
        <v>15</v>
      </c>
      <c r="J11" s="34"/>
      <c r="K11" s="34"/>
      <c r="L11" s="40">
        <v>0</v>
      </c>
      <c r="M11" s="24"/>
      <c r="N11" s="34" t="s">
        <v>16</v>
      </c>
      <c r="O11" s="34"/>
      <c r="P11" s="34"/>
      <c r="Q11" s="41">
        <v>780</v>
      </c>
      <c r="R11" s="22"/>
      <c r="S11" s="38"/>
      <c r="T11" s="38"/>
      <c r="U11" s="38"/>
      <c r="V11" s="38"/>
      <c r="W11" s="38"/>
    </row>
    <row r="12" spans="2:23" x14ac:dyDescent="0.25">
      <c r="B12" s="29" t="s">
        <v>17</v>
      </c>
      <c r="C12" s="29"/>
      <c r="D12" s="29"/>
      <c r="E12" s="29"/>
      <c r="F12" s="29"/>
      <c r="G12" s="39">
        <v>0</v>
      </c>
      <c r="H12" s="31"/>
      <c r="I12" s="34" t="s">
        <v>18</v>
      </c>
      <c r="J12" s="34"/>
      <c r="K12" s="34"/>
      <c r="L12" s="40">
        <v>176</v>
      </c>
      <c r="M12" s="31"/>
      <c r="N12" s="32" t="s">
        <v>19</v>
      </c>
      <c r="O12" s="32"/>
      <c r="P12" s="32"/>
      <c r="Q12" s="42" t="s">
        <v>20</v>
      </c>
      <c r="R12" s="28"/>
      <c r="S12" s="38"/>
      <c r="T12" s="38"/>
      <c r="U12" s="38"/>
      <c r="V12" s="38"/>
      <c r="W12" s="38"/>
    </row>
    <row r="13" spans="2:23" x14ac:dyDescent="0.25">
      <c r="B13" s="29" t="s">
        <v>21</v>
      </c>
      <c r="C13" s="29"/>
      <c r="D13" s="29"/>
      <c r="E13" s="29"/>
      <c r="F13" s="29"/>
      <c r="G13" s="39">
        <v>210</v>
      </c>
      <c r="H13" s="31"/>
      <c r="I13" s="34" t="s">
        <v>22</v>
      </c>
      <c r="J13" s="34"/>
      <c r="K13" s="34"/>
      <c r="L13" s="43">
        <v>317</v>
      </c>
      <c r="M13" s="31"/>
      <c r="N13" s="32"/>
      <c r="O13" s="32"/>
      <c r="P13" s="32"/>
      <c r="Q13" s="44"/>
      <c r="R13" s="28"/>
      <c r="S13" s="34" t="s">
        <v>23</v>
      </c>
      <c r="T13" s="34"/>
      <c r="U13" s="34"/>
      <c r="V13" s="45" t="s">
        <v>24</v>
      </c>
      <c r="W13" s="45"/>
    </row>
    <row r="14" spans="2:23" x14ac:dyDescent="0.25">
      <c r="B14" s="46"/>
      <c r="C14" s="25"/>
      <c r="D14" s="25"/>
      <c r="E14" s="25"/>
      <c r="F14" s="25"/>
      <c r="G14" s="25"/>
      <c r="H14" s="25"/>
      <c r="I14" s="25"/>
      <c r="J14" s="25"/>
      <c r="K14" s="25"/>
      <c r="L14" s="47"/>
      <c r="M14" s="25"/>
      <c r="N14" s="25"/>
      <c r="O14" s="25"/>
      <c r="P14" s="48"/>
      <c r="Q14" s="49"/>
      <c r="R14" s="49"/>
      <c r="S14" s="49"/>
      <c r="T14" s="50"/>
      <c r="U14" s="51"/>
      <c r="V14" s="51"/>
      <c r="W14" s="23"/>
    </row>
    <row r="15" spans="2:23" x14ac:dyDescent="0.25">
      <c r="B15" s="52" t="s">
        <v>25</v>
      </c>
      <c r="C15" s="52"/>
      <c r="D15" s="52"/>
      <c r="E15" s="52"/>
      <c r="F15" s="52"/>
      <c r="G15" s="52"/>
      <c r="H15" s="53">
        <v>14.4</v>
      </c>
      <c r="I15" s="54"/>
      <c r="J15" s="25"/>
      <c r="K15" s="25"/>
      <c r="L15" s="25"/>
      <c r="M15" s="25"/>
      <c r="N15" s="25"/>
      <c r="O15" s="25"/>
      <c r="P15" s="25"/>
      <c r="Q15" s="28"/>
      <c r="R15" s="28"/>
      <c r="S15" s="28"/>
      <c r="T15" s="22"/>
      <c r="U15" s="28"/>
      <c r="V15" s="28"/>
      <c r="W15" s="23"/>
    </row>
    <row r="16" spans="2:23" x14ac:dyDescent="0.25">
      <c r="B16" s="8"/>
      <c r="C16" s="2"/>
      <c r="D16" s="2"/>
      <c r="E16" s="2"/>
      <c r="F16" s="2"/>
      <c r="G16" s="2"/>
      <c r="H16" s="55"/>
      <c r="I16" s="55"/>
      <c r="J16" s="55"/>
      <c r="K16" s="55"/>
      <c r="L16" s="55"/>
      <c r="M16" s="55"/>
      <c r="N16" s="55"/>
      <c r="O16" s="55"/>
      <c r="P16" s="55"/>
      <c r="Q16" s="56"/>
      <c r="R16" s="56"/>
      <c r="S16" s="56"/>
      <c r="T16" s="11"/>
      <c r="U16" s="57"/>
      <c r="V16" s="57"/>
      <c r="W16" s="4"/>
    </row>
    <row r="17" spans="2:23" x14ac:dyDescent="0.25">
      <c r="B17" s="58" t="s">
        <v>26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9">
        <v>0</v>
      </c>
      <c r="Q17" s="60"/>
      <c r="R17" s="60"/>
      <c r="S17" s="61"/>
      <c r="T17" s="62"/>
      <c r="U17" s="57"/>
      <c r="V17" s="57"/>
      <c r="W17" s="4"/>
    </row>
    <row r="18" spans="2:23" x14ac:dyDescent="0.25">
      <c r="B18" s="63" t="s">
        <v>27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4"/>
      <c r="Q18" s="65"/>
      <c r="R18" s="65"/>
      <c r="S18" s="66"/>
      <c r="T18" s="62"/>
      <c r="U18" s="4"/>
      <c r="V18" s="4"/>
      <c r="W18" s="4"/>
    </row>
    <row r="19" spans="2:23" x14ac:dyDescent="0.25">
      <c r="B19" s="1"/>
      <c r="C19" s="2"/>
      <c r="D19" s="2"/>
      <c r="E19" s="2"/>
      <c r="F19" s="2"/>
      <c r="G19" s="2"/>
      <c r="H19" s="9"/>
      <c r="I19" s="9"/>
      <c r="J19" s="9"/>
      <c r="K19" s="9"/>
      <c r="L19" s="9"/>
      <c r="M19" s="9"/>
      <c r="N19" s="9"/>
      <c r="O19" s="9"/>
      <c r="P19" s="9"/>
      <c r="Q19" s="3"/>
      <c r="R19" s="3"/>
      <c r="S19" s="4"/>
      <c r="T19" s="4"/>
      <c r="U19" s="3"/>
      <c r="V19" s="3"/>
      <c r="W19" s="4"/>
    </row>
    <row r="20" spans="2:23" ht="20.25" customHeight="1" x14ac:dyDescent="0.25">
      <c r="B20" s="67" t="s">
        <v>28</v>
      </c>
      <c r="C20" s="67"/>
      <c r="D20" s="67"/>
      <c r="E20" s="67"/>
      <c r="F20" s="67"/>
      <c r="G20" s="67"/>
      <c r="H20" s="67"/>
      <c r="I20" s="67"/>
      <c r="J20" s="68" t="s">
        <v>29</v>
      </c>
      <c r="K20" s="68"/>
      <c r="L20" s="68" t="s">
        <v>30</v>
      </c>
      <c r="M20" s="68"/>
      <c r="N20" s="68"/>
      <c r="O20" s="69" t="s">
        <v>31</v>
      </c>
      <c r="P20" s="70"/>
      <c r="Q20" s="71" t="s">
        <v>32</v>
      </c>
      <c r="R20" s="72"/>
      <c r="S20" s="73"/>
      <c r="T20" s="74"/>
      <c r="U20" s="4"/>
      <c r="V20" s="4"/>
      <c r="W20" s="4"/>
    </row>
    <row r="21" spans="2:23" x14ac:dyDescent="0.25">
      <c r="B21" s="75" t="s">
        <v>33</v>
      </c>
      <c r="C21" s="75"/>
      <c r="D21" s="75"/>
      <c r="E21" s="75"/>
      <c r="F21" s="75"/>
      <c r="G21" s="75"/>
      <c r="H21" s="75"/>
      <c r="I21" s="75"/>
      <c r="J21" s="76">
        <v>0</v>
      </c>
      <c r="K21" s="76"/>
      <c r="L21" s="77">
        <f>L22+L23</f>
        <v>332508.52</v>
      </c>
      <c r="M21" s="77"/>
      <c r="N21" s="77"/>
      <c r="O21" s="78">
        <f>O22+O23</f>
        <v>187271.92</v>
      </c>
      <c r="P21" s="78"/>
      <c r="Q21" s="79">
        <f>Q22+Q23</f>
        <v>153170.46</v>
      </c>
      <c r="R21" s="80"/>
      <c r="S21" s="81"/>
      <c r="T21" s="82"/>
      <c r="U21" s="83"/>
      <c r="V21" s="83"/>
      <c r="W21" s="83"/>
    </row>
    <row r="22" spans="2:23" x14ac:dyDescent="0.25">
      <c r="B22" s="84" t="s">
        <v>33</v>
      </c>
      <c r="C22" s="84"/>
      <c r="D22" s="84"/>
      <c r="E22" s="84"/>
      <c r="F22" s="84"/>
      <c r="G22" s="84"/>
      <c r="H22" s="84"/>
      <c r="I22" s="84"/>
      <c r="J22" s="85">
        <v>7933.86</v>
      </c>
      <c r="K22" s="85"/>
      <c r="L22" s="86">
        <v>332508.52</v>
      </c>
      <c r="M22" s="86"/>
      <c r="N22" s="86"/>
      <c r="O22" s="87">
        <v>187271.92</v>
      </c>
      <c r="P22" s="87"/>
      <c r="Q22" s="88">
        <f>J22+L22-O22</f>
        <v>153170.46</v>
      </c>
      <c r="R22" s="89"/>
      <c r="S22" s="90"/>
      <c r="T22" s="91"/>
      <c r="U22" s="23"/>
      <c r="V22" s="23"/>
      <c r="W22" s="23"/>
    </row>
    <row r="23" spans="2:23" s="93" customFormat="1" x14ac:dyDescent="0.25">
      <c r="B23" s="75" t="s">
        <v>34</v>
      </c>
      <c r="C23" s="75"/>
      <c r="D23" s="75"/>
      <c r="E23" s="75"/>
      <c r="F23" s="75"/>
      <c r="G23" s="75"/>
      <c r="H23" s="75"/>
      <c r="I23" s="75"/>
      <c r="J23" s="76">
        <v>0</v>
      </c>
      <c r="K23" s="76"/>
      <c r="L23" s="77">
        <v>0</v>
      </c>
      <c r="M23" s="77"/>
      <c r="N23" s="77"/>
      <c r="O23" s="78">
        <v>0</v>
      </c>
      <c r="P23" s="78"/>
      <c r="Q23" s="79">
        <f>J23+L23-O23</f>
        <v>0</v>
      </c>
      <c r="R23" s="80"/>
      <c r="S23" s="81"/>
      <c r="T23" s="92"/>
      <c r="U23" s="83"/>
      <c r="V23" s="83"/>
      <c r="W23" s="83"/>
    </row>
    <row r="24" spans="2:23" x14ac:dyDescent="0.25">
      <c r="B24" s="94" t="s">
        <v>35</v>
      </c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5">
        <f>P17+O21</f>
        <v>187271.92</v>
      </c>
      <c r="P24" s="96"/>
      <c r="Q24" s="96"/>
      <c r="R24" s="96"/>
      <c r="S24" s="97"/>
      <c r="T24" s="98"/>
      <c r="U24" s="23"/>
      <c r="V24" s="23"/>
      <c r="W24" s="23"/>
    </row>
    <row r="25" spans="2:23" x14ac:dyDescent="0.25">
      <c r="B25" s="25"/>
      <c r="C25" s="99" t="s">
        <v>36</v>
      </c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23"/>
      <c r="R25" s="23"/>
      <c r="S25" s="23"/>
      <c r="T25" s="23"/>
      <c r="U25" s="23"/>
      <c r="V25" s="23"/>
      <c r="W25" s="23"/>
    </row>
    <row r="26" spans="2:23" s="111" customFormat="1" x14ac:dyDescent="0.25">
      <c r="B26" s="100" t="s">
        <v>37</v>
      </c>
      <c r="C26" s="101"/>
      <c r="D26" s="101"/>
      <c r="E26" s="101"/>
      <c r="F26" s="101"/>
      <c r="G26" s="101"/>
      <c r="H26" s="101"/>
      <c r="I26" s="102"/>
      <c r="J26" s="103">
        <v>0</v>
      </c>
      <c r="K26" s="103"/>
      <c r="L26" s="104">
        <v>0</v>
      </c>
      <c r="M26" s="104"/>
      <c r="N26" s="104"/>
      <c r="O26" s="105">
        <v>0</v>
      </c>
      <c r="P26" s="105"/>
      <c r="Q26" s="106">
        <f>J26+L26-O26</f>
        <v>0</v>
      </c>
      <c r="R26" s="107"/>
      <c r="S26" s="108"/>
      <c r="T26" s="109"/>
      <c r="U26" s="110"/>
      <c r="V26" s="110"/>
      <c r="W26" s="110"/>
    </row>
    <row r="27" spans="2:23" s="111" customFormat="1" x14ac:dyDescent="0.25">
      <c r="B27" s="100" t="s">
        <v>38</v>
      </c>
      <c r="C27" s="101"/>
      <c r="D27" s="101"/>
      <c r="E27" s="101"/>
      <c r="F27" s="101"/>
      <c r="G27" s="101"/>
      <c r="H27" s="101"/>
      <c r="I27" s="102"/>
      <c r="J27" s="103">
        <v>0</v>
      </c>
      <c r="K27" s="103"/>
      <c r="L27" s="104">
        <v>0</v>
      </c>
      <c r="M27" s="104"/>
      <c r="N27" s="104"/>
      <c r="O27" s="105">
        <v>0</v>
      </c>
      <c r="P27" s="105"/>
      <c r="Q27" s="106">
        <f t="shared" ref="Q27:Q37" si="0">J27+L27-O27</f>
        <v>0</v>
      </c>
      <c r="R27" s="107"/>
      <c r="S27" s="108"/>
      <c r="T27" s="109"/>
      <c r="U27" s="110"/>
      <c r="V27" s="110"/>
      <c r="W27" s="110"/>
    </row>
    <row r="28" spans="2:23" s="111" customFormat="1" x14ac:dyDescent="0.25">
      <c r="B28" s="100" t="s">
        <v>39</v>
      </c>
      <c r="C28" s="101"/>
      <c r="D28" s="101"/>
      <c r="E28" s="101"/>
      <c r="F28" s="101"/>
      <c r="G28" s="101"/>
      <c r="H28" s="101"/>
      <c r="I28" s="102"/>
      <c r="J28" s="112">
        <v>0</v>
      </c>
      <c r="K28" s="112"/>
      <c r="L28" s="104">
        <v>42882</v>
      </c>
      <c r="M28" s="104"/>
      <c r="N28" s="104"/>
      <c r="O28" s="105">
        <v>24525.81</v>
      </c>
      <c r="P28" s="105"/>
      <c r="Q28" s="106">
        <f t="shared" si="0"/>
        <v>18356.189999999999</v>
      </c>
      <c r="R28" s="107"/>
      <c r="S28" s="108"/>
      <c r="T28" s="91"/>
      <c r="U28" s="110"/>
      <c r="V28" s="110"/>
      <c r="W28" s="110"/>
    </row>
    <row r="29" spans="2:23" s="111" customFormat="1" x14ac:dyDescent="0.25">
      <c r="B29" s="100" t="s">
        <v>40</v>
      </c>
      <c r="C29" s="101"/>
      <c r="D29" s="101"/>
      <c r="E29" s="101"/>
      <c r="F29" s="101"/>
      <c r="G29" s="101"/>
      <c r="H29" s="101"/>
      <c r="I29" s="102"/>
      <c r="J29" s="112">
        <v>0</v>
      </c>
      <c r="K29" s="112"/>
      <c r="L29" s="104">
        <v>64323</v>
      </c>
      <c r="M29" s="104"/>
      <c r="N29" s="104"/>
      <c r="O29" s="105">
        <v>36557.79</v>
      </c>
      <c r="P29" s="105"/>
      <c r="Q29" s="106">
        <f t="shared" si="0"/>
        <v>27765.21</v>
      </c>
      <c r="R29" s="107"/>
      <c r="S29" s="108"/>
      <c r="T29" s="91"/>
      <c r="U29" s="110"/>
      <c r="V29" s="110"/>
      <c r="W29" s="110"/>
    </row>
    <row r="30" spans="2:23" s="111" customFormat="1" x14ac:dyDescent="0.25">
      <c r="B30" s="100" t="s">
        <v>41</v>
      </c>
      <c r="C30" s="101"/>
      <c r="D30" s="101"/>
      <c r="E30" s="101"/>
      <c r="F30" s="101"/>
      <c r="G30" s="101"/>
      <c r="H30" s="101"/>
      <c r="I30" s="102"/>
      <c r="J30" s="88">
        <v>0</v>
      </c>
      <c r="K30" s="90"/>
      <c r="L30" s="103">
        <v>0</v>
      </c>
      <c r="M30" s="113"/>
      <c r="N30" s="114"/>
      <c r="O30" s="106">
        <v>0</v>
      </c>
      <c r="P30" s="108"/>
      <c r="Q30" s="106">
        <f>J30+L30-O30</f>
        <v>0</v>
      </c>
      <c r="R30" s="107"/>
      <c r="S30" s="108"/>
      <c r="T30" s="91"/>
      <c r="U30" s="110"/>
      <c r="V30" s="110"/>
      <c r="W30" s="110"/>
    </row>
    <row r="31" spans="2:23" s="111" customFormat="1" x14ac:dyDescent="0.25">
      <c r="B31" s="115" t="s">
        <v>42</v>
      </c>
      <c r="C31" s="116"/>
      <c r="D31" s="116"/>
      <c r="E31" s="116"/>
      <c r="F31" s="116"/>
      <c r="G31" s="116"/>
      <c r="H31" s="116"/>
      <c r="I31" s="117"/>
      <c r="J31" s="88">
        <v>0</v>
      </c>
      <c r="K31" s="90"/>
      <c r="L31" s="103">
        <v>907.21</v>
      </c>
      <c r="M31" s="113"/>
      <c r="N31" s="114"/>
      <c r="O31" s="106">
        <v>28.41</v>
      </c>
      <c r="P31" s="108"/>
      <c r="Q31" s="106">
        <f>J31+L31-O31</f>
        <v>878.80000000000007</v>
      </c>
      <c r="R31" s="107"/>
      <c r="S31" s="108"/>
      <c r="T31" s="91"/>
      <c r="U31" s="110"/>
      <c r="V31" s="110"/>
      <c r="W31" s="110"/>
    </row>
    <row r="32" spans="2:23" s="111" customFormat="1" x14ac:dyDescent="0.25">
      <c r="B32" s="100" t="s">
        <v>43</v>
      </c>
      <c r="C32" s="101"/>
      <c r="D32" s="101"/>
      <c r="E32" s="101"/>
      <c r="F32" s="101"/>
      <c r="G32" s="101"/>
      <c r="H32" s="101"/>
      <c r="I32" s="102"/>
      <c r="J32" s="88">
        <v>0</v>
      </c>
      <c r="K32" s="90"/>
      <c r="L32" s="103">
        <v>0</v>
      </c>
      <c r="M32" s="113"/>
      <c r="N32" s="114"/>
      <c r="O32" s="106">
        <v>0</v>
      </c>
      <c r="P32" s="108"/>
      <c r="Q32" s="106">
        <f>J32+L32-O32</f>
        <v>0</v>
      </c>
      <c r="R32" s="107"/>
      <c r="S32" s="108"/>
      <c r="T32" s="91"/>
      <c r="U32" s="110"/>
      <c r="V32" s="110"/>
      <c r="W32" s="110"/>
    </row>
    <row r="33" spans="2:51" x14ac:dyDescent="0.25">
      <c r="B33" s="118" t="s">
        <v>44</v>
      </c>
      <c r="C33" s="119"/>
      <c r="D33" s="119"/>
      <c r="E33" s="119"/>
      <c r="F33" s="119"/>
      <c r="G33" s="119"/>
      <c r="H33" s="119"/>
      <c r="I33" s="120"/>
      <c r="J33" s="121">
        <f>J34+J35+J36+J37</f>
        <v>0</v>
      </c>
      <c r="K33" s="121"/>
      <c r="L33" s="122">
        <f>L34+L35+L36+L37</f>
        <v>1176599.0699999998</v>
      </c>
      <c r="M33" s="122"/>
      <c r="N33" s="122"/>
      <c r="O33" s="122">
        <f>O34+O35+O36+O37</f>
        <v>582958.62</v>
      </c>
      <c r="P33" s="122"/>
      <c r="Q33" s="123">
        <f t="shared" si="0"/>
        <v>593640.44999999984</v>
      </c>
      <c r="R33" s="124"/>
      <c r="S33" s="125"/>
      <c r="T33" s="126"/>
      <c r="U33" s="23"/>
      <c r="V33" s="23"/>
      <c r="W33" s="23"/>
    </row>
    <row r="34" spans="2:51" x14ac:dyDescent="0.25">
      <c r="B34" s="127" t="s">
        <v>45</v>
      </c>
      <c r="C34" s="128"/>
      <c r="D34" s="128"/>
      <c r="E34" s="128"/>
      <c r="F34" s="128"/>
      <c r="G34" s="128"/>
      <c r="H34" s="128"/>
      <c r="I34" s="129"/>
      <c r="J34" s="85">
        <v>0</v>
      </c>
      <c r="K34" s="85"/>
      <c r="L34" s="130">
        <f>237754.75+6150.91</f>
        <v>243905.66</v>
      </c>
      <c r="M34" s="130"/>
      <c r="N34" s="130"/>
      <c r="O34" s="131">
        <f>135278.92+9053.41</f>
        <v>144332.33000000002</v>
      </c>
      <c r="P34" s="131"/>
      <c r="Q34" s="123">
        <f t="shared" si="0"/>
        <v>99573.329999999987</v>
      </c>
      <c r="R34" s="124"/>
      <c r="S34" s="125"/>
      <c r="T34" s="132"/>
      <c r="U34" s="23"/>
      <c r="V34" s="23"/>
      <c r="W34" s="23"/>
    </row>
    <row r="35" spans="2:51" x14ac:dyDescent="0.25">
      <c r="B35" s="127" t="s">
        <v>46</v>
      </c>
      <c r="C35" s="128"/>
      <c r="D35" s="128"/>
      <c r="E35" s="128"/>
      <c r="F35" s="128"/>
      <c r="G35" s="128"/>
      <c r="H35" s="128"/>
      <c r="I35" s="129"/>
      <c r="J35" s="85">
        <v>0</v>
      </c>
      <c r="K35" s="85"/>
      <c r="L35" s="130">
        <v>290193.46000000002</v>
      </c>
      <c r="M35" s="130"/>
      <c r="N35" s="130"/>
      <c r="O35" s="131">
        <v>160601.38</v>
      </c>
      <c r="P35" s="131"/>
      <c r="Q35" s="123">
        <f t="shared" si="0"/>
        <v>129592.08000000002</v>
      </c>
      <c r="R35" s="124"/>
      <c r="S35" s="125"/>
      <c r="T35" s="133"/>
      <c r="U35" s="23"/>
      <c r="V35" s="23"/>
      <c r="W35" s="23"/>
    </row>
    <row r="36" spans="2:51" x14ac:dyDescent="0.25">
      <c r="B36" s="127" t="s">
        <v>47</v>
      </c>
      <c r="C36" s="128"/>
      <c r="D36" s="128"/>
      <c r="E36" s="128"/>
      <c r="F36" s="128"/>
      <c r="G36" s="128"/>
      <c r="H36" s="128"/>
      <c r="I36" s="129"/>
      <c r="J36" s="85">
        <v>0</v>
      </c>
      <c r="K36" s="85"/>
      <c r="L36" s="130">
        <v>283197.23</v>
      </c>
      <c r="M36" s="130"/>
      <c r="N36" s="130"/>
      <c r="O36" s="131">
        <v>131501.69</v>
      </c>
      <c r="P36" s="131"/>
      <c r="Q36" s="123">
        <f t="shared" si="0"/>
        <v>151695.53999999998</v>
      </c>
      <c r="R36" s="124"/>
      <c r="S36" s="125"/>
      <c r="T36" s="133"/>
      <c r="U36" s="23"/>
      <c r="V36" s="23"/>
      <c r="W36" s="23"/>
    </row>
    <row r="37" spans="2:51" x14ac:dyDescent="0.25">
      <c r="B37" s="134" t="s">
        <v>48</v>
      </c>
      <c r="C37" s="135"/>
      <c r="D37" s="135"/>
      <c r="E37" s="135"/>
      <c r="F37" s="135"/>
      <c r="G37" s="135"/>
      <c r="H37" s="135"/>
      <c r="I37" s="136"/>
      <c r="J37" s="137">
        <v>0</v>
      </c>
      <c r="K37" s="137"/>
      <c r="L37" s="138">
        <v>359302.72</v>
      </c>
      <c r="M37" s="138"/>
      <c r="N37" s="138"/>
      <c r="O37" s="139">
        <v>146523.22</v>
      </c>
      <c r="P37" s="139"/>
      <c r="Q37" s="140">
        <f t="shared" si="0"/>
        <v>212779.49999999997</v>
      </c>
      <c r="R37" s="141"/>
      <c r="S37" s="142"/>
      <c r="T37" s="133"/>
      <c r="U37" s="23"/>
      <c r="V37" s="23"/>
      <c r="W37" s="2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4" t="s">
        <v>49</v>
      </c>
      <c r="AS37" s="144"/>
      <c r="AT37" s="144"/>
      <c r="AU37" s="144"/>
      <c r="AV37" s="144"/>
      <c r="AW37" s="145" t="s">
        <v>50</v>
      </c>
      <c r="AX37" s="145"/>
      <c r="AY37" s="146" t="s">
        <v>51</v>
      </c>
    </row>
    <row r="38" spans="2:51" ht="18" customHeight="1" x14ac:dyDescent="0.25">
      <c r="B38" s="147" t="s">
        <v>52</v>
      </c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9"/>
      <c r="Q38" s="150">
        <v>44088.2</v>
      </c>
      <c r="R38" s="151"/>
      <c r="S38" s="152"/>
      <c r="T38" s="150"/>
      <c r="U38" s="151"/>
      <c r="V38" s="151"/>
      <c r="W38" s="152"/>
      <c r="AC38" s="143"/>
      <c r="AD38" s="143"/>
      <c r="AE38" s="143"/>
      <c r="AF38" s="143"/>
      <c r="AG38" s="143"/>
      <c r="AH38" s="143"/>
      <c r="AI38" s="143"/>
      <c r="AJ38" s="143"/>
      <c r="AK38" s="143"/>
      <c r="AL38" s="143"/>
      <c r="AM38" s="143"/>
      <c r="AN38" s="143"/>
      <c r="AO38" s="143"/>
      <c r="AP38" s="143"/>
      <c r="AQ38" s="143"/>
      <c r="AR38" s="153" t="s">
        <v>53</v>
      </c>
      <c r="AS38" s="153"/>
      <c r="AT38" s="153"/>
      <c r="AU38" s="153" t="s">
        <v>54</v>
      </c>
      <c r="AV38" s="153"/>
      <c r="AW38" s="154" t="s">
        <v>53</v>
      </c>
      <c r="AX38" s="154" t="s">
        <v>54</v>
      </c>
      <c r="AY38" s="146"/>
    </row>
    <row r="39" spans="2:51" x14ac:dyDescent="0.25">
      <c r="B39" s="150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2"/>
      <c r="Q39" s="150"/>
      <c r="R39" s="151"/>
      <c r="S39" s="152"/>
      <c r="T39" s="150"/>
      <c r="U39" s="151"/>
      <c r="V39" s="151"/>
      <c r="W39" s="152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5"/>
      <c r="AO39" s="155"/>
      <c r="AP39" s="155"/>
      <c r="AQ39" s="155"/>
      <c r="AR39" s="156"/>
      <c r="AS39" s="156"/>
      <c r="AT39" s="156"/>
      <c r="AU39" s="154"/>
      <c r="AV39" s="154"/>
      <c r="AW39" s="156"/>
      <c r="AX39" s="154"/>
      <c r="AY39" s="157"/>
    </row>
    <row r="40" spans="2:51" ht="15" customHeight="1" x14ac:dyDescent="0.25">
      <c r="B40" s="158" t="s">
        <v>55</v>
      </c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60"/>
      <c r="Q40" s="161" t="s">
        <v>56</v>
      </c>
      <c r="R40" s="161"/>
      <c r="S40" s="161"/>
      <c r="T40" s="162"/>
      <c r="U40" s="163" t="s">
        <v>57</v>
      </c>
      <c r="V40" s="161"/>
      <c r="W40" s="162"/>
      <c r="AC40" s="164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5"/>
      <c r="AO40" s="165"/>
      <c r="AP40" s="165"/>
      <c r="AQ40" s="165"/>
      <c r="AR40" s="166">
        <f>AR149</f>
        <v>0</v>
      </c>
      <c r="AS40" s="166"/>
      <c r="AT40" s="166"/>
      <c r="AU40" s="167">
        <f>AU149</f>
        <v>0</v>
      </c>
      <c r="AV40" s="167"/>
      <c r="AW40" s="168">
        <f>AW149</f>
        <v>0</v>
      </c>
      <c r="AX40" s="169">
        <f>AX149</f>
        <v>0</v>
      </c>
      <c r="AY40" s="170">
        <f>AX40-AU40</f>
        <v>0</v>
      </c>
    </row>
    <row r="41" spans="2:51" ht="26.25" customHeight="1" x14ac:dyDescent="0.25">
      <c r="B41" s="171" t="s">
        <v>58</v>
      </c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3"/>
      <c r="Q41" s="174" t="s">
        <v>53</v>
      </c>
      <c r="R41" s="174"/>
      <c r="S41" s="174"/>
      <c r="T41" s="175" t="s">
        <v>59</v>
      </c>
      <c r="U41" s="174" t="s">
        <v>53</v>
      </c>
      <c r="V41" s="174"/>
      <c r="W41" s="176" t="s">
        <v>59</v>
      </c>
      <c r="AC41" s="177"/>
      <c r="AD41" s="178"/>
      <c r="AE41" s="178"/>
      <c r="AF41" s="178"/>
      <c r="AG41" s="178"/>
      <c r="AH41" s="178"/>
      <c r="AI41" s="178"/>
      <c r="AJ41" s="178"/>
      <c r="AK41" s="178"/>
      <c r="AL41" s="178"/>
      <c r="AM41" s="178"/>
      <c r="AN41" s="178"/>
      <c r="AO41" s="178"/>
      <c r="AP41" s="178"/>
      <c r="AQ41" s="178"/>
      <c r="AR41" s="179"/>
      <c r="AS41" s="179"/>
      <c r="AT41" s="179"/>
      <c r="AU41" s="180"/>
      <c r="AV41" s="180"/>
      <c r="AW41" s="181"/>
      <c r="AX41" s="182"/>
      <c r="AY41" s="183"/>
    </row>
    <row r="42" spans="2:51" ht="14.25" customHeight="1" x14ac:dyDescent="0.25">
      <c r="B42" s="184" t="s">
        <v>60</v>
      </c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6"/>
      <c r="R42" s="186"/>
      <c r="S42" s="186"/>
      <c r="T42" s="186"/>
      <c r="U42" s="186"/>
      <c r="V42" s="186"/>
      <c r="W42" s="187"/>
      <c r="AC42" s="177"/>
      <c r="AD42" s="178"/>
      <c r="AE42" s="178"/>
      <c r="AF42" s="178"/>
      <c r="AG42" s="178"/>
      <c r="AH42" s="178"/>
      <c r="AI42" s="178"/>
      <c r="AJ42" s="178"/>
      <c r="AK42" s="178"/>
      <c r="AL42" s="178"/>
      <c r="AM42" s="178"/>
      <c r="AN42" s="178"/>
      <c r="AO42" s="178"/>
      <c r="AP42" s="178"/>
      <c r="AQ42" s="178"/>
      <c r="AR42" s="179"/>
      <c r="AS42" s="179"/>
      <c r="AT42" s="179"/>
      <c r="AU42" s="180"/>
      <c r="AV42" s="180"/>
      <c r="AW42" s="181"/>
      <c r="AX42" s="182"/>
      <c r="AY42" s="183"/>
    </row>
    <row r="43" spans="2:51" ht="48.75" customHeight="1" x14ac:dyDescent="0.25">
      <c r="B43" s="188">
        <v>1</v>
      </c>
      <c r="C43" s="189" t="s">
        <v>61</v>
      </c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90">
        <f>T43*G9*5</f>
        <v>23370.69</v>
      </c>
      <c r="R43" s="190"/>
      <c r="S43" s="190"/>
      <c r="T43" s="191">
        <v>1.0900000000000001</v>
      </c>
      <c r="U43" s="192">
        <f>U45+U46+U47+U48</f>
        <v>24037.870000000003</v>
      </c>
      <c r="V43" s="193"/>
      <c r="W43" s="194">
        <f>U43/G9/5</f>
        <v>1.1211170187957653</v>
      </c>
    </row>
    <row r="44" spans="2:51" x14ac:dyDescent="0.25">
      <c r="B44" s="188"/>
      <c r="C44" s="195" t="s">
        <v>62</v>
      </c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6"/>
      <c r="P44" s="197"/>
      <c r="Q44" s="198"/>
      <c r="R44" s="199"/>
      <c r="S44" s="200"/>
      <c r="T44" s="201"/>
      <c r="U44" s="202"/>
      <c r="V44" s="203"/>
      <c r="W44" s="194"/>
    </row>
    <row r="45" spans="2:51" x14ac:dyDescent="0.25">
      <c r="B45" s="188"/>
      <c r="C45" s="204" t="s">
        <v>63</v>
      </c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6"/>
      <c r="Q45" s="198"/>
      <c r="R45" s="199"/>
      <c r="S45" s="200"/>
      <c r="T45" s="201"/>
      <c r="U45" s="207">
        <f>1265+1517</f>
        <v>2782</v>
      </c>
      <c r="V45" s="208"/>
      <c r="W45" s="194"/>
    </row>
    <row r="46" spans="2:51" x14ac:dyDescent="0.25">
      <c r="B46" s="188"/>
      <c r="C46" s="209" t="s">
        <v>64</v>
      </c>
      <c r="D46" s="209"/>
      <c r="E46" s="209"/>
      <c r="F46" s="209"/>
      <c r="G46" s="209"/>
      <c r="H46" s="209"/>
      <c r="I46" s="209"/>
      <c r="J46" s="209"/>
      <c r="K46" s="209"/>
      <c r="L46" s="209"/>
      <c r="M46" s="209"/>
      <c r="N46" s="209"/>
      <c r="O46" s="209"/>
      <c r="P46" s="209"/>
      <c r="Q46" s="198"/>
      <c r="R46" s="199"/>
      <c r="S46" s="200"/>
      <c r="T46" s="201"/>
      <c r="U46" s="207">
        <v>2500</v>
      </c>
      <c r="V46" s="208"/>
      <c r="W46" s="194"/>
    </row>
    <row r="47" spans="2:51" x14ac:dyDescent="0.25">
      <c r="B47" s="210"/>
      <c r="C47" s="211" t="s">
        <v>65</v>
      </c>
      <c r="D47" s="212"/>
      <c r="E47" s="212"/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3"/>
      <c r="Q47" s="214"/>
      <c r="R47" s="214"/>
      <c r="S47" s="214"/>
      <c r="T47" s="215"/>
      <c r="U47" s="216">
        <v>13646.87</v>
      </c>
      <c r="V47" s="217"/>
      <c r="W47" s="215"/>
    </row>
    <row r="48" spans="2:51" ht="15" customHeight="1" x14ac:dyDescent="0.25">
      <c r="B48" s="218"/>
      <c r="C48" s="219" t="s">
        <v>66</v>
      </c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0"/>
      <c r="O48" s="220"/>
      <c r="P48" s="221"/>
      <c r="Q48" s="222"/>
      <c r="R48" s="222"/>
      <c r="S48" s="222"/>
      <c r="T48" s="215"/>
      <c r="U48" s="207">
        <v>5109</v>
      </c>
      <c r="V48" s="208"/>
      <c r="W48" s="215"/>
    </row>
    <row r="49" spans="2:23" ht="44.25" customHeight="1" x14ac:dyDescent="0.25">
      <c r="B49" s="188">
        <v>2</v>
      </c>
      <c r="C49" s="223" t="s">
        <v>67</v>
      </c>
      <c r="D49" s="224"/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5"/>
      <c r="Q49" s="202">
        <f>T49*G9*5</f>
        <v>17367.21</v>
      </c>
      <c r="R49" s="226"/>
      <c r="S49" s="203"/>
      <c r="T49" s="227">
        <v>0.81</v>
      </c>
      <c r="U49" s="202">
        <f>Q49</f>
        <v>17367.21</v>
      </c>
      <c r="V49" s="203"/>
      <c r="W49" s="227">
        <f>U49/G9/5</f>
        <v>0.80999999999999994</v>
      </c>
    </row>
    <row r="50" spans="2:23" x14ac:dyDescent="0.25">
      <c r="B50" s="188"/>
      <c r="C50" s="228" t="s">
        <v>62</v>
      </c>
      <c r="D50" s="229"/>
      <c r="E50" s="229"/>
      <c r="F50" s="229"/>
      <c r="G50" s="229"/>
      <c r="H50" s="229"/>
      <c r="I50" s="229"/>
      <c r="J50" s="229"/>
      <c r="K50" s="229"/>
      <c r="L50" s="229"/>
      <c r="M50" s="229"/>
      <c r="N50" s="229"/>
      <c r="O50" s="229"/>
      <c r="P50" s="230"/>
      <c r="Q50" s="231"/>
      <c r="R50" s="232"/>
      <c r="S50" s="233"/>
      <c r="T50" s="227"/>
      <c r="U50" s="234"/>
      <c r="V50" s="235"/>
      <c r="W50" s="227"/>
    </row>
    <row r="51" spans="2:23" ht="15" customHeight="1" x14ac:dyDescent="0.25">
      <c r="B51" s="188"/>
      <c r="C51" s="219"/>
      <c r="D51" s="220"/>
      <c r="E51" s="220"/>
      <c r="F51" s="220"/>
      <c r="G51" s="220"/>
      <c r="H51" s="220"/>
      <c r="I51" s="220"/>
      <c r="J51" s="220"/>
      <c r="K51" s="220"/>
      <c r="L51" s="220"/>
      <c r="M51" s="220"/>
      <c r="N51" s="220"/>
      <c r="O51" s="220"/>
      <c r="P51" s="221"/>
      <c r="Q51" s="231"/>
      <c r="R51" s="232"/>
      <c r="S51" s="233"/>
      <c r="T51" s="227"/>
      <c r="U51" s="207"/>
      <c r="V51" s="208"/>
      <c r="W51" s="227"/>
    </row>
    <row r="52" spans="2:23" ht="15" customHeight="1" x14ac:dyDescent="0.25">
      <c r="B52" s="188"/>
      <c r="C52" s="219" t="s">
        <v>68</v>
      </c>
      <c r="D52" s="220"/>
      <c r="E52" s="220"/>
      <c r="F52" s="220"/>
      <c r="G52" s="220"/>
      <c r="H52" s="220"/>
      <c r="I52" s="220"/>
      <c r="J52" s="220"/>
      <c r="K52" s="220"/>
      <c r="L52" s="220"/>
      <c r="M52" s="220"/>
      <c r="N52" s="220"/>
      <c r="O52" s="220"/>
      <c r="P52" s="221"/>
      <c r="Q52" s="231"/>
      <c r="R52" s="232"/>
      <c r="S52" s="233"/>
      <c r="T52" s="227"/>
      <c r="U52" s="207"/>
      <c r="V52" s="208"/>
      <c r="W52" s="227"/>
    </row>
    <row r="53" spans="2:23" ht="15" customHeight="1" x14ac:dyDescent="0.25">
      <c r="B53" s="236"/>
      <c r="C53" s="219"/>
      <c r="D53" s="220"/>
      <c r="E53" s="220"/>
      <c r="F53" s="220"/>
      <c r="G53" s="220"/>
      <c r="H53" s="220"/>
      <c r="I53" s="220"/>
      <c r="J53" s="220"/>
      <c r="K53" s="220"/>
      <c r="L53" s="220"/>
      <c r="M53" s="220"/>
      <c r="N53" s="220"/>
      <c r="O53" s="220"/>
      <c r="P53" s="221"/>
      <c r="Q53" s="237"/>
      <c r="R53" s="238"/>
      <c r="S53" s="239"/>
      <c r="T53" s="240"/>
      <c r="U53" s="241"/>
      <c r="V53" s="242"/>
      <c r="W53" s="240"/>
    </row>
    <row r="54" spans="2:23" x14ac:dyDescent="0.25">
      <c r="B54" s="188"/>
      <c r="C54" s="243"/>
      <c r="D54" s="244"/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5"/>
      <c r="Q54" s="246"/>
      <c r="R54" s="247"/>
      <c r="S54" s="248"/>
      <c r="T54" s="227"/>
      <c r="U54" s="202"/>
      <c r="V54" s="203"/>
      <c r="W54" s="227"/>
    </row>
    <row r="55" spans="2:23" x14ac:dyDescent="0.25">
      <c r="B55" s="188">
        <v>3</v>
      </c>
      <c r="C55" s="223" t="s">
        <v>69</v>
      </c>
      <c r="D55" s="224"/>
      <c r="E55" s="224"/>
      <c r="F55" s="224"/>
      <c r="G55" s="224"/>
      <c r="H55" s="224"/>
      <c r="I55" s="224"/>
      <c r="J55" s="224"/>
      <c r="K55" s="224"/>
      <c r="L55" s="224"/>
      <c r="M55" s="224"/>
      <c r="N55" s="224"/>
      <c r="O55" s="224"/>
      <c r="P55" s="225"/>
      <c r="Q55" s="249"/>
      <c r="R55" s="249"/>
      <c r="S55" s="249"/>
      <c r="T55" s="201"/>
      <c r="U55" s="202"/>
      <c r="V55" s="203"/>
      <c r="W55" s="227"/>
    </row>
    <row r="56" spans="2:23" x14ac:dyDescent="0.25">
      <c r="B56" s="188"/>
      <c r="C56" s="195" t="s">
        <v>62</v>
      </c>
      <c r="D56" s="196"/>
      <c r="E56" s="196"/>
      <c r="F56" s="196"/>
      <c r="G56" s="196"/>
      <c r="H56" s="196"/>
      <c r="I56" s="196"/>
      <c r="J56" s="196"/>
      <c r="K56" s="196"/>
      <c r="L56" s="196"/>
      <c r="M56" s="196"/>
      <c r="N56" s="196"/>
      <c r="O56" s="196"/>
      <c r="P56" s="197"/>
      <c r="Q56" s="250"/>
      <c r="R56" s="251"/>
      <c r="S56" s="252"/>
      <c r="T56" s="201"/>
      <c r="U56" s="202"/>
      <c r="V56" s="203"/>
      <c r="W56" s="227"/>
    </row>
    <row r="57" spans="2:23" ht="14.25" customHeight="1" x14ac:dyDescent="0.25">
      <c r="B57" s="253"/>
      <c r="C57" s="254"/>
      <c r="D57" s="255"/>
      <c r="E57" s="255"/>
      <c r="F57" s="255"/>
      <c r="G57" s="255"/>
      <c r="H57" s="255"/>
      <c r="I57" s="255"/>
      <c r="J57" s="255"/>
      <c r="K57" s="255"/>
      <c r="L57" s="255"/>
      <c r="M57" s="255"/>
      <c r="N57" s="255"/>
      <c r="O57" s="255"/>
      <c r="P57" s="256"/>
      <c r="Q57" s="257">
        <f>T57*G9*11</f>
        <v>0</v>
      </c>
      <c r="R57" s="258"/>
      <c r="S57" s="259"/>
      <c r="T57" s="215"/>
      <c r="U57" s="257">
        <f>Q57</f>
        <v>0</v>
      </c>
      <c r="V57" s="259"/>
      <c r="W57" s="215">
        <f>U57/G9/11</f>
        <v>0</v>
      </c>
    </row>
    <row r="58" spans="2:23" s="111" customFormat="1" ht="30.75" customHeight="1" x14ac:dyDescent="0.25">
      <c r="B58" s="260" t="s">
        <v>70</v>
      </c>
      <c r="C58" s="261" t="s">
        <v>71</v>
      </c>
      <c r="D58" s="261"/>
      <c r="E58" s="261"/>
      <c r="F58" s="261"/>
      <c r="G58" s="261"/>
      <c r="H58" s="261"/>
      <c r="I58" s="261"/>
      <c r="J58" s="261"/>
      <c r="K58" s="261"/>
      <c r="L58" s="261"/>
      <c r="M58" s="261"/>
      <c r="N58" s="261"/>
      <c r="O58" s="261"/>
      <c r="P58" s="261"/>
      <c r="Q58" s="262">
        <f>T58*G9*5</f>
        <v>18010.439999999999</v>
      </c>
      <c r="R58" s="263"/>
      <c r="S58" s="264"/>
      <c r="T58" s="227">
        <v>0.84</v>
      </c>
      <c r="U58" s="202">
        <f>Q58</f>
        <v>18010.439999999999</v>
      </c>
      <c r="V58" s="203"/>
      <c r="W58" s="227">
        <f>U58/G9/5</f>
        <v>0.84000000000000008</v>
      </c>
    </row>
    <row r="59" spans="2:23" s="93" customFormat="1" hidden="1" x14ac:dyDescent="0.25">
      <c r="B59" s="253"/>
      <c r="C59" s="209" t="s">
        <v>72</v>
      </c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65"/>
      <c r="R59" s="265"/>
      <c r="S59" s="265"/>
      <c r="T59" s="215"/>
      <c r="U59" s="266"/>
      <c r="V59" s="267"/>
      <c r="W59" s="215"/>
    </row>
    <row r="60" spans="2:23" hidden="1" x14ac:dyDescent="0.25">
      <c r="B60" s="253"/>
      <c r="C60" s="209" t="s">
        <v>73</v>
      </c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09"/>
      <c r="O60" s="209"/>
      <c r="P60" s="209"/>
      <c r="Q60" s="265"/>
      <c r="R60" s="265"/>
      <c r="S60" s="265"/>
      <c r="T60" s="215"/>
      <c r="U60" s="266"/>
      <c r="V60" s="267"/>
      <c r="W60" s="215"/>
    </row>
    <row r="61" spans="2:23" hidden="1" x14ac:dyDescent="0.25">
      <c r="B61" s="253"/>
      <c r="C61" s="209" t="s">
        <v>73</v>
      </c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  <c r="O61" s="209"/>
      <c r="P61" s="209"/>
      <c r="Q61" s="265"/>
      <c r="R61" s="265"/>
      <c r="S61" s="265"/>
      <c r="T61" s="215"/>
      <c r="U61" s="266"/>
      <c r="V61" s="267"/>
      <c r="W61" s="215"/>
    </row>
    <row r="62" spans="2:23" hidden="1" x14ac:dyDescent="0.25">
      <c r="B62" s="253"/>
      <c r="C62" s="209" t="s">
        <v>74</v>
      </c>
      <c r="D62" s="209"/>
      <c r="E62" s="209"/>
      <c r="F62" s="209"/>
      <c r="G62" s="209"/>
      <c r="H62" s="209"/>
      <c r="I62" s="209"/>
      <c r="J62" s="209"/>
      <c r="K62" s="209"/>
      <c r="L62" s="209"/>
      <c r="M62" s="209"/>
      <c r="N62" s="209"/>
      <c r="O62" s="209"/>
      <c r="P62" s="209"/>
      <c r="Q62" s="265"/>
      <c r="R62" s="265"/>
      <c r="S62" s="265"/>
      <c r="T62" s="215"/>
      <c r="U62" s="266"/>
      <c r="V62" s="267"/>
      <c r="W62" s="215"/>
    </row>
    <row r="63" spans="2:23" hidden="1" x14ac:dyDescent="0.25">
      <c r="B63" s="253"/>
      <c r="C63" s="209" t="s">
        <v>75</v>
      </c>
      <c r="D63" s="209"/>
      <c r="E63" s="209"/>
      <c r="F63" s="209"/>
      <c r="G63" s="209"/>
      <c r="H63" s="209"/>
      <c r="I63" s="209"/>
      <c r="J63" s="209"/>
      <c r="K63" s="209"/>
      <c r="L63" s="209"/>
      <c r="M63" s="209"/>
      <c r="N63" s="209"/>
      <c r="O63" s="209"/>
      <c r="P63" s="209"/>
      <c r="Q63" s="257"/>
      <c r="R63" s="258"/>
      <c r="S63" s="259"/>
      <c r="T63" s="215"/>
      <c r="U63" s="266"/>
      <c r="V63" s="267"/>
      <c r="W63" s="215"/>
    </row>
    <row r="64" spans="2:23" hidden="1" x14ac:dyDescent="0.25">
      <c r="B64" s="253"/>
      <c r="C64" s="209" t="s">
        <v>76</v>
      </c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57"/>
      <c r="R64" s="258"/>
      <c r="S64" s="259"/>
      <c r="T64" s="215"/>
      <c r="U64" s="266"/>
      <c r="V64" s="267"/>
      <c r="W64" s="215"/>
    </row>
    <row r="65" spans="2:23" x14ac:dyDescent="0.25">
      <c r="B65" s="253"/>
      <c r="C65" s="268" t="s">
        <v>77</v>
      </c>
      <c r="D65" s="269"/>
      <c r="E65" s="269"/>
      <c r="F65" s="269"/>
      <c r="G65" s="269"/>
      <c r="H65" s="269"/>
      <c r="I65" s="269"/>
      <c r="J65" s="269"/>
      <c r="K65" s="269"/>
      <c r="L65" s="269"/>
      <c r="M65" s="269"/>
      <c r="N65" s="269"/>
      <c r="O65" s="269"/>
      <c r="P65" s="270"/>
      <c r="Q65" s="271"/>
      <c r="R65" s="272"/>
      <c r="S65" s="273"/>
      <c r="T65" s="215"/>
      <c r="U65" s="216"/>
      <c r="V65" s="217"/>
      <c r="W65" s="215"/>
    </row>
    <row r="66" spans="2:23" x14ac:dyDescent="0.25">
      <c r="B66" s="253"/>
      <c r="C66" s="268" t="s">
        <v>78</v>
      </c>
      <c r="D66" s="269"/>
      <c r="E66" s="269"/>
      <c r="F66" s="269"/>
      <c r="G66" s="269"/>
      <c r="H66" s="269"/>
      <c r="I66" s="269"/>
      <c r="J66" s="269"/>
      <c r="K66" s="269"/>
      <c r="L66" s="269"/>
      <c r="M66" s="269"/>
      <c r="N66" s="269"/>
      <c r="O66" s="269"/>
      <c r="P66" s="270"/>
      <c r="Q66" s="271"/>
      <c r="R66" s="272"/>
      <c r="S66" s="273"/>
      <c r="T66" s="215"/>
      <c r="U66" s="216"/>
      <c r="V66" s="217"/>
      <c r="W66" s="215"/>
    </row>
    <row r="67" spans="2:23" x14ac:dyDescent="0.25">
      <c r="B67" s="253"/>
      <c r="C67" s="274"/>
      <c r="D67" s="275"/>
      <c r="E67" s="275"/>
      <c r="F67" s="275"/>
      <c r="G67" s="275"/>
      <c r="H67" s="275"/>
      <c r="I67" s="275"/>
      <c r="J67" s="275"/>
      <c r="K67" s="275"/>
      <c r="L67" s="275"/>
      <c r="M67" s="275"/>
      <c r="N67" s="275"/>
      <c r="O67" s="275"/>
      <c r="P67" s="276"/>
      <c r="Q67" s="271"/>
      <c r="R67" s="272"/>
      <c r="S67" s="273"/>
      <c r="T67" s="215"/>
      <c r="U67" s="277"/>
      <c r="V67" s="278"/>
      <c r="W67" s="215"/>
    </row>
    <row r="68" spans="2:23" x14ac:dyDescent="0.25">
      <c r="B68" s="253"/>
      <c r="C68" s="209"/>
      <c r="D68" s="209"/>
      <c r="E68" s="209"/>
      <c r="F68" s="209"/>
      <c r="G68" s="209"/>
      <c r="H68" s="209"/>
      <c r="I68" s="209"/>
      <c r="J68" s="209"/>
      <c r="K68" s="209"/>
      <c r="L68" s="209"/>
      <c r="M68" s="209"/>
      <c r="N68" s="209"/>
      <c r="O68" s="209"/>
      <c r="P68" s="209"/>
      <c r="Q68" s="265"/>
      <c r="R68" s="265"/>
      <c r="S68" s="265"/>
      <c r="T68" s="215"/>
      <c r="U68" s="216"/>
      <c r="V68" s="217"/>
      <c r="W68" s="215"/>
    </row>
    <row r="69" spans="2:23" x14ac:dyDescent="0.25">
      <c r="B69" s="279" t="s">
        <v>79</v>
      </c>
      <c r="C69" s="280" t="s">
        <v>80</v>
      </c>
      <c r="D69" s="281"/>
      <c r="E69" s="281"/>
      <c r="F69" s="281"/>
      <c r="G69" s="281"/>
      <c r="H69" s="281"/>
      <c r="I69" s="281"/>
      <c r="J69" s="281"/>
      <c r="K69" s="281"/>
      <c r="L69" s="281"/>
      <c r="M69" s="281"/>
      <c r="N69" s="281"/>
      <c r="O69" s="281"/>
      <c r="P69" s="282"/>
      <c r="Q69" s="262">
        <f>T69*G9*5</f>
        <v>23585.100000000002</v>
      </c>
      <c r="R69" s="263"/>
      <c r="S69" s="264"/>
      <c r="T69" s="235">
        <v>1.1000000000000001</v>
      </c>
      <c r="U69" s="202">
        <f>Q69</f>
        <v>23585.100000000002</v>
      </c>
      <c r="V69" s="203"/>
      <c r="W69" s="227">
        <f>U69/G9/5</f>
        <v>1.1000000000000001</v>
      </c>
    </row>
    <row r="70" spans="2:23" ht="25.5" customHeight="1" x14ac:dyDescent="0.25">
      <c r="B70" s="253"/>
      <c r="C70" s="254" t="s">
        <v>81</v>
      </c>
      <c r="D70" s="255"/>
      <c r="E70" s="255"/>
      <c r="F70" s="255"/>
      <c r="G70" s="255"/>
      <c r="H70" s="255"/>
      <c r="I70" s="255"/>
      <c r="J70" s="255"/>
      <c r="K70" s="255"/>
      <c r="L70" s="255"/>
      <c r="M70" s="255"/>
      <c r="N70" s="255"/>
      <c r="O70" s="255"/>
      <c r="P70" s="256"/>
      <c r="Q70" s="257"/>
      <c r="R70" s="258"/>
      <c r="S70" s="259"/>
      <c r="T70" s="273"/>
      <c r="U70" s="216"/>
      <c r="V70" s="217"/>
      <c r="W70" s="215"/>
    </row>
    <row r="71" spans="2:23" x14ac:dyDescent="0.25">
      <c r="B71" s="253"/>
      <c r="C71" s="283" t="s">
        <v>82</v>
      </c>
      <c r="D71" s="284"/>
      <c r="E71" s="284"/>
      <c r="F71" s="284"/>
      <c r="G71" s="284"/>
      <c r="H71" s="284"/>
      <c r="I71" s="284"/>
      <c r="J71" s="284"/>
      <c r="K71" s="284"/>
      <c r="L71" s="284"/>
      <c r="M71" s="284"/>
      <c r="N71" s="284"/>
      <c r="O71" s="284"/>
      <c r="P71" s="285"/>
      <c r="Q71" s="271"/>
      <c r="R71" s="272"/>
      <c r="S71" s="273"/>
      <c r="T71" s="273"/>
      <c r="U71" s="216"/>
      <c r="V71" s="217"/>
      <c r="W71" s="215"/>
    </row>
    <row r="72" spans="2:23" x14ac:dyDescent="0.25">
      <c r="B72" s="253"/>
      <c r="C72" s="268" t="s">
        <v>83</v>
      </c>
      <c r="D72" s="269"/>
      <c r="E72" s="269"/>
      <c r="F72" s="269"/>
      <c r="G72" s="269"/>
      <c r="H72" s="269"/>
      <c r="I72" s="269"/>
      <c r="J72" s="269"/>
      <c r="K72" s="269"/>
      <c r="L72" s="269"/>
      <c r="M72" s="269"/>
      <c r="N72" s="269"/>
      <c r="O72" s="269"/>
      <c r="P72" s="270"/>
      <c r="Q72" s="271"/>
      <c r="R72" s="272"/>
      <c r="S72" s="273"/>
      <c r="T72" s="273"/>
      <c r="U72" s="286"/>
      <c r="V72" s="287"/>
      <c r="W72" s="215"/>
    </row>
    <row r="73" spans="2:23" x14ac:dyDescent="0.25">
      <c r="B73" s="253"/>
      <c r="C73" s="268" t="s">
        <v>84</v>
      </c>
      <c r="D73" s="269"/>
      <c r="E73" s="269"/>
      <c r="F73" s="269"/>
      <c r="G73" s="269"/>
      <c r="H73" s="269"/>
      <c r="I73" s="269"/>
      <c r="J73" s="269"/>
      <c r="K73" s="269"/>
      <c r="L73" s="269"/>
      <c r="M73" s="269"/>
      <c r="N73" s="269"/>
      <c r="O73" s="269"/>
      <c r="P73" s="270"/>
      <c r="Q73" s="271"/>
      <c r="R73" s="272"/>
      <c r="S73" s="273"/>
      <c r="T73" s="273"/>
      <c r="U73" s="286"/>
      <c r="V73" s="287"/>
      <c r="W73" s="215"/>
    </row>
    <row r="74" spans="2:23" x14ac:dyDescent="0.25">
      <c r="B74" s="253"/>
      <c r="C74" s="211" t="s">
        <v>85</v>
      </c>
      <c r="D74" s="212"/>
      <c r="E74" s="212"/>
      <c r="F74" s="212"/>
      <c r="G74" s="212"/>
      <c r="H74" s="212"/>
      <c r="I74" s="212"/>
      <c r="J74" s="212"/>
      <c r="K74" s="212"/>
      <c r="L74" s="212"/>
      <c r="M74" s="212"/>
      <c r="N74" s="212"/>
      <c r="O74" s="212"/>
      <c r="P74" s="213"/>
      <c r="Q74" s="271"/>
      <c r="R74" s="272"/>
      <c r="S74" s="273"/>
      <c r="T74" s="273"/>
      <c r="U74" s="216"/>
      <c r="V74" s="217"/>
      <c r="W74" s="215"/>
    </row>
    <row r="75" spans="2:23" x14ac:dyDescent="0.25">
      <c r="B75" s="279" t="s">
        <v>86</v>
      </c>
      <c r="C75" s="288" t="s">
        <v>87</v>
      </c>
      <c r="D75" s="289"/>
      <c r="E75" s="289"/>
      <c r="F75" s="289"/>
      <c r="G75" s="289"/>
      <c r="H75" s="289"/>
      <c r="I75" s="289"/>
      <c r="J75" s="289"/>
      <c r="K75" s="289"/>
      <c r="L75" s="289"/>
      <c r="M75" s="289"/>
      <c r="N75" s="289"/>
      <c r="O75" s="289"/>
      <c r="P75" s="290"/>
      <c r="Q75" s="202">
        <f>T75*G9*5</f>
        <v>9219.6299999999992</v>
      </c>
      <c r="R75" s="226"/>
      <c r="S75" s="203"/>
      <c r="T75" s="235">
        <v>0.43</v>
      </c>
      <c r="U75" s="202">
        <f>Q75</f>
        <v>9219.6299999999992</v>
      </c>
      <c r="V75" s="203"/>
      <c r="W75" s="227">
        <f>U75/G9/5</f>
        <v>0.43</v>
      </c>
    </row>
    <row r="76" spans="2:23" x14ac:dyDescent="0.25">
      <c r="B76" s="253"/>
      <c r="C76" s="291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3"/>
      <c r="Q76" s="271"/>
      <c r="R76" s="272"/>
      <c r="S76" s="273"/>
      <c r="T76" s="273"/>
      <c r="U76" s="216"/>
      <c r="V76" s="217"/>
      <c r="W76" s="215"/>
    </row>
    <row r="77" spans="2:23" x14ac:dyDescent="0.25">
      <c r="B77" s="253"/>
      <c r="C77" s="291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3"/>
      <c r="Q77" s="271"/>
      <c r="R77" s="272"/>
      <c r="S77" s="273"/>
      <c r="T77" s="273"/>
      <c r="U77" s="286"/>
      <c r="V77" s="287"/>
      <c r="W77" s="215"/>
    </row>
    <row r="78" spans="2:23" x14ac:dyDescent="0.25">
      <c r="B78" s="279" t="s">
        <v>88</v>
      </c>
      <c r="C78" s="294" t="s">
        <v>89</v>
      </c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5">
        <f>T78*G9*5</f>
        <v>11363.73</v>
      </c>
      <c r="R78" s="295"/>
      <c r="S78" s="295"/>
      <c r="T78" s="227">
        <v>0.53</v>
      </c>
      <c r="U78" s="202"/>
      <c r="V78" s="203"/>
      <c r="W78" s="227">
        <f>U78/G9/5</f>
        <v>0</v>
      </c>
    </row>
    <row r="79" spans="2:23" x14ac:dyDescent="0.25">
      <c r="B79" s="253"/>
      <c r="C79" s="296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8"/>
      <c r="Q79" s="299"/>
      <c r="R79" s="300"/>
      <c r="S79" s="301"/>
      <c r="T79" s="273"/>
      <c r="U79" s="286"/>
      <c r="V79" s="287"/>
      <c r="W79" s="215"/>
    </row>
    <row r="80" spans="2:23" s="307" customFormat="1" x14ac:dyDescent="0.25">
      <c r="B80" s="279" t="s">
        <v>90</v>
      </c>
      <c r="C80" s="288" t="s">
        <v>91</v>
      </c>
      <c r="D80" s="289"/>
      <c r="E80" s="289"/>
      <c r="F80" s="289"/>
      <c r="G80" s="289"/>
      <c r="H80" s="289"/>
      <c r="I80" s="289"/>
      <c r="J80" s="289"/>
      <c r="K80" s="289"/>
      <c r="L80" s="289"/>
      <c r="M80" s="289"/>
      <c r="N80" s="289"/>
      <c r="O80" s="289"/>
      <c r="P80" s="290"/>
      <c r="Q80" s="302">
        <f>Q81+Q82</f>
        <v>0</v>
      </c>
      <c r="R80" s="303"/>
      <c r="S80" s="304"/>
      <c r="T80" s="235">
        <f>T81+T82</f>
        <v>0</v>
      </c>
      <c r="U80" s="305">
        <f>U81+U82</f>
        <v>0</v>
      </c>
      <c r="V80" s="306"/>
      <c r="W80" s="227">
        <f>W81+W82</f>
        <v>0</v>
      </c>
    </row>
    <row r="81" spans="2:23" x14ac:dyDescent="0.25">
      <c r="B81" s="253"/>
      <c r="C81" s="283" t="s">
        <v>91</v>
      </c>
      <c r="D81" s="284"/>
      <c r="E81" s="284"/>
      <c r="F81" s="284"/>
      <c r="G81" s="284"/>
      <c r="H81" s="284"/>
      <c r="I81" s="284"/>
      <c r="J81" s="284"/>
      <c r="K81" s="284"/>
      <c r="L81" s="284"/>
      <c r="M81" s="284"/>
      <c r="N81" s="284"/>
      <c r="O81" s="284"/>
      <c r="P81" s="285"/>
      <c r="Q81" s="302">
        <f>T81*G10*12</f>
        <v>0</v>
      </c>
      <c r="R81" s="303"/>
      <c r="S81" s="304"/>
      <c r="T81" s="235"/>
      <c r="U81" s="305">
        <f>Q81</f>
        <v>0</v>
      </c>
      <c r="V81" s="306"/>
      <c r="W81" s="227">
        <f>U81/G10/12</f>
        <v>0</v>
      </c>
    </row>
    <row r="82" spans="2:23" x14ac:dyDescent="0.25">
      <c r="B82" s="253"/>
      <c r="C82" s="283" t="s">
        <v>92</v>
      </c>
      <c r="D82" s="284"/>
      <c r="E82" s="284"/>
      <c r="F82" s="284"/>
      <c r="G82" s="284"/>
      <c r="H82" s="284"/>
      <c r="I82" s="284"/>
      <c r="J82" s="284"/>
      <c r="K82" s="284"/>
      <c r="L82" s="284"/>
      <c r="M82" s="284"/>
      <c r="N82" s="284"/>
      <c r="O82" s="284"/>
      <c r="P82" s="285"/>
      <c r="Q82" s="308">
        <f>T82*G9*12</f>
        <v>0</v>
      </c>
      <c r="R82" s="309"/>
      <c r="S82" s="310"/>
      <c r="T82" s="273"/>
      <c r="U82" s="266">
        <v>0</v>
      </c>
      <c r="V82" s="267"/>
      <c r="W82" s="215">
        <f>U82/G9/12</f>
        <v>0</v>
      </c>
    </row>
    <row r="83" spans="2:23" x14ac:dyDescent="0.25">
      <c r="B83" s="311">
        <v>9</v>
      </c>
      <c r="C83" s="312" t="s">
        <v>93</v>
      </c>
      <c r="D83" s="313"/>
      <c r="E83" s="313"/>
      <c r="F83" s="313"/>
      <c r="G83" s="313"/>
      <c r="H83" s="313"/>
      <c r="I83" s="313"/>
      <c r="J83" s="313"/>
      <c r="K83" s="313"/>
      <c r="L83" s="313"/>
      <c r="M83" s="313"/>
      <c r="N83" s="313"/>
      <c r="O83" s="313"/>
      <c r="P83" s="313"/>
      <c r="Q83" s="262"/>
      <c r="R83" s="263"/>
      <c r="S83" s="264"/>
      <c r="T83" s="273"/>
      <c r="U83" s="202"/>
      <c r="V83" s="203"/>
      <c r="W83" s="227"/>
    </row>
    <row r="84" spans="2:23" x14ac:dyDescent="0.25">
      <c r="B84" s="210"/>
      <c r="C84" s="209" t="s">
        <v>94</v>
      </c>
      <c r="D84" s="209"/>
      <c r="E84" s="209"/>
      <c r="F84" s="209"/>
      <c r="G84" s="209"/>
      <c r="H84" s="209"/>
      <c r="I84" s="209"/>
      <c r="J84" s="209"/>
      <c r="K84" s="209"/>
      <c r="L84" s="209"/>
      <c r="M84" s="209"/>
      <c r="N84" s="209"/>
      <c r="O84" s="209"/>
      <c r="P84" s="209"/>
      <c r="Q84" s="314">
        <f>T84*G9*5</f>
        <v>72899.399999999994</v>
      </c>
      <c r="R84" s="314"/>
      <c r="S84" s="314"/>
      <c r="T84" s="215">
        <v>3.4</v>
      </c>
      <c r="U84" s="257">
        <f>Q84</f>
        <v>72899.399999999994</v>
      </c>
      <c r="V84" s="259"/>
      <c r="W84" s="215">
        <f>U84/G9/5</f>
        <v>3.4</v>
      </c>
    </row>
    <row r="85" spans="2:23" x14ac:dyDescent="0.25">
      <c r="B85" s="210"/>
      <c r="C85" s="209" t="s">
        <v>95</v>
      </c>
      <c r="D85" s="209"/>
      <c r="E85" s="209"/>
      <c r="F85" s="209"/>
      <c r="G85" s="209"/>
      <c r="H85" s="209"/>
      <c r="I85" s="209"/>
      <c r="J85" s="209"/>
      <c r="K85" s="209"/>
      <c r="L85" s="209"/>
      <c r="M85" s="209"/>
      <c r="N85" s="209"/>
      <c r="O85" s="209"/>
      <c r="P85" s="209"/>
      <c r="Q85" s="265">
        <f>T85*G9*5</f>
        <v>428.82</v>
      </c>
      <c r="R85" s="265"/>
      <c r="S85" s="265"/>
      <c r="T85" s="215">
        <v>0.02</v>
      </c>
      <c r="U85" s="257">
        <v>1004.4</v>
      </c>
      <c r="V85" s="259"/>
      <c r="W85" s="215">
        <f>U85/G9/5</f>
        <v>4.6844829998600811E-2</v>
      </c>
    </row>
    <row r="86" spans="2:23" x14ac:dyDescent="0.25">
      <c r="B86" s="210"/>
      <c r="C86" s="209"/>
      <c r="D86" s="209"/>
      <c r="E86" s="209"/>
      <c r="F86" s="209"/>
      <c r="G86" s="209"/>
      <c r="H86" s="209"/>
      <c r="I86" s="209"/>
      <c r="J86" s="209"/>
      <c r="K86" s="209"/>
      <c r="L86" s="209"/>
      <c r="M86" s="209"/>
      <c r="N86" s="209"/>
      <c r="O86" s="209"/>
      <c r="P86" s="209"/>
      <c r="Q86" s="265"/>
      <c r="R86" s="265"/>
      <c r="S86" s="265"/>
      <c r="T86" s="215"/>
      <c r="U86" s="315"/>
      <c r="V86" s="316"/>
      <c r="W86" s="215"/>
    </row>
    <row r="87" spans="2:23" x14ac:dyDescent="0.25">
      <c r="B87" s="210"/>
      <c r="C87" s="209"/>
      <c r="D87" s="209"/>
      <c r="E87" s="209"/>
      <c r="F87" s="209"/>
      <c r="G87" s="209"/>
      <c r="H87" s="209"/>
      <c r="I87" s="209"/>
      <c r="J87" s="209"/>
      <c r="K87" s="209"/>
      <c r="L87" s="209"/>
      <c r="M87" s="209"/>
      <c r="N87" s="209"/>
      <c r="O87" s="209"/>
      <c r="P87" s="209"/>
      <c r="Q87" s="265"/>
      <c r="R87" s="265"/>
      <c r="S87" s="265"/>
      <c r="T87" s="215"/>
      <c r="U87" s="266"/>
      <c r="V87" s="267"/>
      <c r="W87" s="215"/>
    </row>
    <row r="88" spans="2:23" x14ac:dyDescent="0.25">
      <c r="B88" s="311">
        <v>10</v>
      </c>
      <c r="C88" s="312" t="s">
        <v>96</v>
      </c>
      <c r="D88" s="313"/>
      <c r="E88" s="313"/>
      <c r="F88" s="313"/>
      <c r="G88" s="313"/>
      <c r="H88" s="313"/>
      <c r="I88" s="313"/>
      <c r="J88" s="313"/>
      <c r="K88" s="313"/>
      <c r="L88" s="313"/>
      <c r="M88" s="313"/>
      <c r="N88" s="313"/>
      <c r="O88" s="313"/>
      <c r="P88" s="313"/>
      <c r="Q88" s="317"/>
      <c r="R88" s="318"/>
      <c r="S88" s="319"/>
      <c r="T88" s="320"/>
      <c r="U88" s="305"/>
      <c r="V88" s="306"/>
      <c r="W88" s="227"/>
    </row>
    <row r="89" spans="2:23" x14ac:dyDescent="0.25">
      <c r="B89" s="210"/>
      <c r="C89" s="209" t="s">
        <v>97</v>
      </c>
      <c r="D89" s="209"/>
      <c r="E89" s="209"/>
      <c r="F89" s="209"/>
      <c r="G89" s="209"/>
      <c r="H89" s="209"/>
      <c r="I89" s="209"/>
      <c r="J89" s="209"/>
      <c r="K89" s="209"/>
      <c r="L89" s="209"/>
      <c r="M89" s="209"/>
      <c r="N89" s="209"/>
      <c r="O89" s="209"/>
      <c r="P89" s="209"/>
      <c r="Q89" s="321">
        <f>T89*G9*5</f>
        <v>84691.95</v>
      </c>
      <c r="R89" s="321"/>
      <c r="S89" s="321"/>
      <c r="T89" s="215">
        <v>3.95</v>
      </c>
      <c r="U89" s="266">
        <f>Q89</f>
        <v>84691.95</v>
      </c>
      <c r="V89" s="267"/>
      <c r="W89" s="215">
        <f>U89/G9/5</f>
        <v>3.95</v>
      </c>
    </row>
    <row r="90" spans="2:23" x14ac:dyDescent="0.25">
      <c r="B90" s="210"/>
      <c r="C90" s="209" t="s">
        <v>98</v>
      </c>
      <c r="D90" s="209"/>
      <c r="E90" s="209"/>
      <c r="F90" s="209"/>
      <c r="G90" s="209"/>
      <c r="H90" s="209"/>
      <c r="I90" s="209"/>
      <c r="J90" s="209"/>
      <c r="K90" s="209"/>
      <c r="L90" s="209"/>
      <c r="M90" s="209"/>
      <c r="N90" s="209"/>
      <c r="O90" s="209"/>
      <c r="P90" s="209"/>
      <c r="Q90" s="321">
        <f>T90*G9*5</f>
        <v>47813.43</v>
      </c>
      <c r="R90" s="321"/>
      <c r="S90" s="321"/>
      <c r="T90" s="215">
        <v>2.23</v>
      </c>
      <c r="U90" s="266">
        <f>Q90</f>
        <v>47813.43</v>
      </c>
      <c r="V90" s="267"/>
      <c r="W90" s="215">
        <f>U90/G9/5</f>
        <v>2.23</v>
      </c>
    </row>
    <row r="91" spans="2:23" x14ac:dyDescent="0.25">
      <c r="B91" s="210"/>
      <c r="C91" s="296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57"/>
      <c r="R91" s="258"/>
      <c r="S91" s="259"/>
      <c r="T91" s="272"/>
      <c r="U91" s="257"/>
      <c r="V91" s="259"/>
      <c r="W91" s="215"/>
    </row>
    <row r="92" spans="2:23" x14ac:dyDescent="0.25">
      <c r="B92" s="210"/>
      <c r="C92" s="296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71"/>
      <c r="R92" s="272"/>
      <c r="S92" s="273"/>
      <c r="T92" s="272"/>
      <c r="U92" s="271"/>
      <c r="V92" s="273"/>
      <c r="W92" s="215"/>
    </row>
    <row r="93" spans="2:23" x14ac:dyDescent="0.25">
      <c r="B93" s="322">
        <v>11</v>
      </c>
      <c r="C93" s="323" t="s">
        <v>99</v>
      </c>
      <c r="D93" s="323"/>
      <c r="E93" s="323"/>
      <c r="F93" s="323"/>
      <c r="G93" s="323"/>
      <c r="H93" s="323"/>
      <c r="I93" s="323"/>
      <c r="J93" s="323"/>
      <c r="K93" s="323"/>
      <c r="L93" s="323"/>
      <c r="M93" s="323"/>
      <c r="N93" s="323"/>
      <c r="O93" s="323"/>
      <c r="P93" s="323"/>
      <c r="Q93" s="324">
        <f>T93*G9*12</f>
        <v>0</v>
      </c>
      <c r="R93" s="324"/>
      <c r="S93" s="324"/>
      <c r="T93" s="325">
        <v>0</v>
      </c>
      <c r="U93" s="305">
        <f>Q93</f>
        <v>0</v>
      </c>
      <c r="V93" s="306"/>
      <c r="W93" s="227">
        <f>U93/G9/12</f>
        <v>0</v>
      </c>
    </row>
    <row r="94" spans="2:23" x14ac:dyDescent="0.25">
      <c r="B94" s="322"/>
      <c r="C94" s="326"/>
      <c r="D94" s="327"/>
      <c r="E94" s="327"/>
      <c r="F94" s="327"/>
      <c r="G94" s="327"/>
      <c r="H94" s="327"/>
      <c r="I94" s="327"/>
      <c r="J94" s="327"/>
      <c r="K94" s="327"/>
      <c r="L94" s="327"/>
      <c r="M94" s="327"/>
      <c r="N94" s="327"/>
      <c r="O94" s="327"/>
      <c r="P94" s="328"/>
      <c r="Q94" s="329"/>
      <c r="R94" s="330"/>
      <c r="S94" s="331"/>
      <c r="T94" s="325"/>
      <c r="U94" s="332"/>
      <c r="V94" s="333"/>
      <c r="W94" s="227"/>
    </row>
    <row r="95" spans="2:23" x14ac:dyDescent="0.25">
      <c r="B95" s="334" t="s">
        <v>100</v>
      </c>
      <c r="C95" s="334"/>
      <c r="D95" s="334"/>
      <c r="E95" s="334"/>
      <c r="F95" s="334"/>
      <c r="G95" s="334"/>
      <c r="H95" s="334"/>
      <c r="I95" s="334"/>
      <c r="J95" s="334"/>
      <c r="K95" s="334"/>
      <c r="L95" s="334"/>
      <c r="M95" s="334"/>
      <c r="N95" s="334"/>
      <c r="O95" s="334"/>
      <c r="P95" s="334"/>
      <c r="Q95" s="335">
        <f>Q43+Q49+Q57+Q58+Q69+Q75+Q78+Q80+Q84+Q85+Q89+Q90+Q91+Q93</f>
        <v>308750.40000000002</v>
      </c>
      <c r="R95" s="336"/>
      <c r="S95" s="336"/>
      <c r="T95" s="337">
        <f>T43+T49+T55+T57+T58+T69+T75+T78+T80+T84+T85+T89+T90+T91+T93</f>
        <v>14.400000000000002</v>
      </c>
      <c r="U95" s="338">
        <f>U43+U49+U57+U58+U69+U75+U78+U80+U89+U90+U93+U84+U85</f>
        <v>298629.43000000005</v>
      </c>
      <c r="V95" s="339"/>
      <c r="W95" s="227">
        <f>W43+W49+W57+W58+W69+W75+W80+W84+W89+W90+W93+W78+W85</f>
        <v>13.927961848794368</v>
      </c>
    </row>
    <row r="96" spans="2:23" x14ac:dyDescent="0.25">
      <c r="B96" s="340"/>
      <c r="C96" s="340"/>
      <c r="D96" s="340"/>
      <c r="E96" s="340"/>
      <c r="F96" s="340"/>
      <c r="G96" s="340"/>
      <c r="H96" s="340"/>
      <c r="I96" s="340"/>
      <c r="J96" s="340"/>
      <c r="K96" s="340"/>
      <c r="L96" s="340"/>
      <c r="M96" s="340"/>
      <c r="N96" s="340"/>
      <c r="O96" s="340"/>
      <c r="P96" s="340"/>
      <c r="Q96" s="341"/>
      <c r="R96" s="342"/>
      <c r="S96" s="342"/>
      <c r="T96" s="343"/>
      <c r="U96" s="344"/>
      <c r="V96" s="344"/>
      <c r="W96" s="345"/>
    </row>
    <row r="97" spans="2:23" ht="33" customHeight="1" x14ac:dyDescent="0.25">
      <c r="B97" s="346" t="s">
        <v>101</v>
      </c>
      <c r="C97" s="347"/>
      <c r="D97" s="347"/>
      <c r="E97" s="347"/>
      <c r="F97" s="347"/>
      <c r="G97" s="347"/>
      <c r="H97" s="347"/>
      <c r="I97" s="347"/>
      <c r="J97" s="347"/>
      <c r="K97" s="347"/>
      <c r="L97" s="347"/>
      <c r="M97" s="347"/>
      <c r="N97" s="347"/>
      <c r="O97" s="347"/>
      <c r="P97" s="347"/>
      <c r="Q97" s="347"/>
      <c r="R97" s="347"/>
      <c r="S97" s="347"/>
      <c r="T97" s="348"/>
      <c r="U97" s="349">
        <f>O24-U95</f>
        <v>-111357.51000000004</v>
      </c>
      <c r="V97" s="350"/>
      <c r="W97" s="351"/>
    </row>
    <row r="98" spans="2:23" x14ac:dyDescent="0.25">
      <c r="B98" s="352" t="s">
        <v>102</v>
      </c>
      <c r="C98" s="353"/>
      <c r="D98" s="353"/>
      <c r="E98" s="353"/>
      <c r="F98" s="353"/>
      <c r="G98" s="353"/>
      <c r="H98" s="353"/>
      <c r="I98" s="353"/>
      <c r="J98" s="353"/>
      <c r="K98" s="353"/>
      <c r="L98" s="353"/>
      <c r="M98" s="353"/>
      <c r="N98" s="353"/>
      <c r="O98" s="353"/>
      <c r="P98" s="353"/>
      <c r="Q98" s="353"/>
      <c r="R98" s="353"/>
      <c r="S98" s="353"/>
      <c r="T98" s="353"/>
      <c r="U98" s="353"/>
      <c r="V98" s="354"/>
      <c r="W98" s="355"/>
    </row>
    <row r="99" spans="2:23" x14ac:dyDescent="0.25">
      <c r="B99" s="356" t="s">
        <v>103</v>
      </c>
      <c r="C99" s="357"/>
      <c r="D99" s="357"/>
      <c r="E99" s="357"/>
      <c r="F99" s="357"/>
      <c r="G99" s="357"/>
      <c r="H99" s="357"/>
      <c r="I99" s="357"/>
      <c r="J99" s="357"/>
      <c r="K99" s="357"/>
      <c r="L99" s="357"/>
      <c r="M99" s="357"/>
      <c r="N99" s="357"/>
      <c r="O99" s="357"/>
      <c r="P99" s="357"/>
      <c r="Q99" s="357"/>
      <c r="R99" s="357"/>
      <c r="S99" s="358"/>
      <c r="T99" s="359"/>
      <c r="U99" s="360">
        <v>0</v>
      </c>
      <c r="V99" s="361"/>
      <c r="W99" s="355"/>
    </row>
    <row r="100" spans="2:23" x14ac:dyDescent="0.25">
      <c r="B100" s="362" t="s">
        <v>104</v>
      </c>
      <c r="C100" s="363"/>
      <c r="D100" s="363"/>
      <c r="E100" s="363"/>
      <c r="F100" s="363"/>
      <c r="G100" s="363"/>
      <c r="H100" s="363"/>
      <c r="I100" s="363"/>
      <c r="J100" s="363"/>
      <c r="K100" s="363"/>
      <c r="L100" s="363"/>
      <c r="M100" s="363"/>
      <c r="N100" s="363"/>
      <c r="O100" s="363"/>
      <c r="P100" s="363"/>
      <c r="Q100" s="363"/>
      <c r="R100" s="363"/>
      <c r="S100" s="364"/>
      <c r="T100" s="365"/>
      <c r="U100" s="360">
        <f>O29</f>
        <v>36557.79</v>
      </c>
      <c r="V100" s="361"/>
      <c r="W100" s="366"/>
    </row>
    <row r="101" spans="2:23" x14ac:dyDescent="0.25">
      <c r="B101" s="367" t="s">
        <v>105</v>
      </c>
      <c r="C101" s="368"/>
      <c r="D101" s="368"/>
      <c r="E101" s="368"/>
      <c r="F101" s="368"/>
      <c r="G101" s="368"/>
      <c r="H101" s="368"/>
      <c r="I101" s="368"/>
      <c r="J101" s="368"/>
      <c r="K101" s="368"/>
      <c r="L101" s="368"/>
      <c r="M101" s="368"/>
      <c r="N101" s="368"/>
      <c r="O101" s="368"/>
      <c r="P101" s="368"/>
      <c r="Q101" s="368"/>
      <c r="R101" s="368"/>
      <c r="S101" s="369"/>
      <c r="T101" s="370"/>
      <c r="U101" s="371">
        <f>U99+U100</f>
        <v>36557.79</v>
      </c>
      <c r="V101" s="372"/>
      <c r="W101" s="355"/>
    </row>
    <row r="102" spans="2:23" x14ac:dyDescent="0.25">
      <c r="B102" s="373">
        <v>1</v>
      </c>
      <c r="C102" s="374" t="s">
        <v>52</v>
      </c>
      <c r="D102" s="374"/>
      <c r="E102" s="374"/>
      <c r="F102" s="374"/>
      <c r="G102" s="374"/>
      <c r="H102" s="374"/>
      <c r="I102" s="374"/>
      <c r="J102" s="374"/>
      <c r="K102" s="374"/>
      <c r="L102" s="374"/>
      <c r="M102" s="374"/>
      <c r="N102" s="374"/>
      <c r="O102" s="374"/>
      <c r="P102" s="374"/>
      <c r="Q102" s="374"/>
      <c r="R102" s="374"/>
      <c r="S102" s="374"/>
      <c r="T102" s="375"/>
      <c r="U102" s="376">
        <v>44088.2</v>
      </c>
      <c r="V102" s="376"/>
      <c r="W102" s="355"/>
    </row>
    <row r="103" spans="2:23" x14ac:dyDescent="0.25">
      <c r="B103" s="373">
        <v>2</v>
      </c>
      <c r="C103" s="377"/>
      <c r="D103" s="378"/>
      <c r="E103" s="378"/>
      <c r="F103" s="378"/>
      <c r="G103" s="378"/>
      <c r="H103" s="378"/>
      <c r="I103" s="378"/>
      <c r="J103" s="378"/>
      <c r="K103" s="378"/>
      <c r="L103" s="378"/>
      <c r="M103" s="378"/>
      <c r="N103" s="378"/>
      <c r="O103" s="378"/>
      <c r="P103" s="378"/>
      <c r="Q103" s="378"/>
      <c r="R103" s="378"/>
      <c r="S103" s="379"/>
      <c r="T103" s="375"/>
      <c r="U103" s="308"/>
      <c r="V103" s="310"/>
      <c r="W103" s="355"/>
    </row>
    <row r="104" spans="2:23" x14ac:dyDescent="0.25">
      <c r="B104" s="373">
        <v>3</v>
      </c>
      <c r="C104" s="374"/>
      <c r="D104" s="374"/>
      <c r="E104" s="374"/>
      <c r="F104" s="374"/>
      <c r="G104" s="374"/>
      <c r="H104" s="374"/>
      <c r="I104" s="374"/>
      <c r="J104" s="374"/>
      <c r="K104" s="374"/>
      <c r="L104" s="374"/>
      <c r="M104" s="374"/>
      <c r="N104" s="374"/>
      <c r="O104" s="374"/>
      <c r="P104" s="374"/>
      <c r="Q104" s="374"/>
      <c r="R104" s="374"/>
      <c r="S104" s="374"/>
      <c r="T104" s="375"/>
      <c r="U104" s="321">
        <v>0</v>
      </c>
      <c r="V104" s="321"/>
      <c r="W104" s="355"/>
    </row>
    <row r="105" spans="2:23" x14ac:dyDescent="0.25">
      <c r="B105" s="380" t="s">
        <v>106</v>
      </c>
      <c r="C105" s="381"/>
      <c r="D105" s="381"/>
      <c r="E105" s="381"/>
      <c r="F105" s="381"/>
      <c r="G105" s="381"/>
      <c r="H105" s="381"/>
      <c r="I105" s="381"/>
      <c r="J105" s="381"/>
      <c r="K105" s="381"/>
      <c r="L105" s="381"/>
      <c r="M105" s="381"/>
      <c r="N105" s="381"/>
      <c r="O105" s="381"/>
      <c r="P105" s="381"/>
      <c r="Q105" s="381"/>
      <c r="R105" s="381"/>
      <c r="S105" s="382"/>
      <c r="T105" s="383"/>
      <c r="U105" s="384">
        <f>U102+U103+U104</f>
        <v>44088.2</v>
      </c>
      <c r="V105" s="385"/>
      <c r="W105" s="355"/>
    </row>
    <row r="106" spans="2:23" x14ac:dyDescent="0.25">
      <c r="B106" s="386" t="s">
        <v>107</v>
      </c>
      <c r="C106" s="387"/>
      <c r="D106" s="387"/>
      <c r="E106" s="387"/>
      <c r="F106" s="387"/>
      <c r="G106" s="387"/>
      <c r="H106" s="387"/>
      <c r="I106" s="387"/>
      <c r="J106" s="387"/>
      <c r="K106" s="387"/>
      <c r="L106" s="387"/>
      <c r="M106" s="387"/>
      <c r="N106" s="387"/>
      <c r="O106" s="387"/>
      <c r="P106" s="387"/>
      <c r="Q106" s="387"/>
      <c r="R106" s="387"/>
      <c r="S106" s="388"/>
      <c r="T106" s="389"/>
      <c r="U106" s="390">
        <f>U101-U105</f>
        <v>-7530.4099999999962</v>
      </c>
      <c r="V106" s="391"/>
      <c r="W106" s="355"/>
    </row>
    <row r="107" spans="2:23" x14ac:dyDescent="0.25">
      <c r="B107" s="392"/>
      <c r="C107" s="393" t="s">
        <v>108</v>
      </c>
      <c r="D107" s="186"/>
      <c r="E107" s="186"/>
      <c r="F107" s="186"/>
      <c r="G107" s="186"/>
      <c r="H107" s="186"/>
      <c r="I107" s="186"/>
      <c r="J107" s="186"/>
      <c r="K107" s="186"/>
      <c r="L107" s="186"/>
      <c r="M107" s="186"/>
      <c r="N107" s="186"/>
      <c r="O107" s="186"/>
      <c r="P107" s="186"/>
      <c r="Q107" s="186"/>
      <c r="R107" s="186"/>
      <c r="S107" s="186"/>
      <c r="T107" s="187"/>
      <c r="U107" s="394"/>
      <c r="V107" s="394"/>
      <c r="W107" s="355"/>
    </row>
    <row r="108" spans="2:23" x14ac:dyDescent="0.25">
      <c r="B108" s="395"/>
      <c r="C108" s="396"/>
      <c r="D108" s="396"/>
      <c r="E108" s="396"/>
      <c r="F108" s="396"/>
      <c r="G108" s="396"/>
      <c r="H108" s="396"/>
      <c r="I108" s="396"/>
      <c r="J108" s="396"/>
      <c r="K108" s="396"/>
      <c r="L108" s="396"/>
      <c r="M108" s="396"/>
      <c r="N108" s="396"/>
      <c r="O108" s="396"/>
      <c r="P108" s="396"/>
      <c r="Q108" s="397"/>
      <c r="R108" s="397"/>
      <c r="S108" s="397"/>
      <c r="T108" s="398"/>
      <c r="U108" s="399"/>
      <c r="V108" s="399"/>
      <c r="W108" s="355"/>
    </row>
    <row r="109" spans="2:23" x14ac:dyDescent="0.25">
      <c r="B109" s="395"/>
      <c r="C109" s="400"/>
      <c r="D109" s="400"/>
      <c r="E109" s="400"/>
      <c r="F109" s="400"/>
      <c r="G109" s="400"/>
      <c r="H109" s="400"/>
      <c r="I109" s="400"/>
      <c r="J109" s="400"/>
      <c r="K109" s="400"/>
      <c r="L109" s="400"/>
      <c r="M109" s="400"/>
      <c r="N109" s="400"/>
      <c r="O109" s="400"/>
      <c r="P109" s="400"/>
      <c r="Q109" s="400"/>
      <c r="R109" s="400"/>
      <c r="S109" s="400"/>
      <c r="T109" s="401"/>
      <c r="U109" s="402"/>
      <c r="V109" s="402"/>
      <c r="W109" s="355"/>
    </row>
    <row r="110" spans="2:23" x14ac:dyDescent="0.25">
      <c r="B110" s="395"/>
      <c r="C110" s="396" t="s">
        <v>109</v>
      </c>
      <c r="D110" s="396"/>
      <c r="E110" s="396"/>
      <c r="F110" s="396"/>
      <c r="G110" s="396"/>
      <c r="H110" s="396"/>
      <c r="I110" s="396"/>
      <c r="J110" s="396"/>
      <c r="K110" s="396"/>
      <c r="L110" s="396"/>
      <c r="M110" s="396"/>
      <c r="N110" s="396"/>
      <c r="O110" s="396"/>
      <c r="P110" s="396"/>
      <c r="Q110" s="396"/>
      <c r="R110" s="396"/>
      <c r="S110" s="396"/>
      <c r="T110" s="396"/>
      <c r="U110" s="396"/>
      <c r="V110" s="396"/>
      <c r="W110" s="355"/>
    </row>
    <row r="111" spans="2:23" x14ac:dyDescent="0.25">
      <c r="B111" s="395"/>
      <c r="C111" s="403"/>
      <c r="D111" s="403"/>
      <c r="E111" s="403"/>
      <c r="F111" s="403"/>
      <c r="G111" s="403"/>
      <c r="H111" s="403"/>
      <c r="I111" s="403"/>
      <c r="J111" s="403"/>
      <c r="K111" s="403"/>
      <c r="L111" s="403"/>
      <c r="M111" s="403"/>
      <c r="N111" s="403"/>
      <c r="O111" s="403"/>
      <c r="P111" s="403"/>
      <c r="Q111" s="404"/>
      <c r="R111" s="404"/>
      <c r="S111" s="404"/>
      <c r="T111" s="401"/>
      <c r="U111" s="402"/>
      <c r="V111" s="402"/>
      <c r="W111" s="355"/>
    </row>
    <row r="112" spans="2:23" x14ac:dyDescent="0.25">
      <c r="B112" s="405"/>
      <c r="C112" s="396"/>
      <c r="D112" s="396"/>
      <c r="E112" s="396"/>
      <c r="F112" s="396"/>
      <c r="G112" s="396"/>
      <c r="H112" s="396"/>
      <c r="I112" s="396"/>
      <c r="J112" s="396"/>
      <c r="K112" s="396"/>
      <c r="L112" s="396"/>
      <c r="M112" s="396"/>
      <c r="N112" s="396"/>
      <c r="O112" s="396"/>
      <c r="P112" s="396"/>
      <c r="Q112" s="406"/>
      <c r="R112" s="406"/>
      <c r="S112" s="406"/>
      <c r="T112" s="407"/>
      <c r="U112" s="408"/>
      <c r="V112" s="408"/>
      <c r="W112" s="366"/>
    </row>
    <row r="113" spans="2:23" x14ac:dyDescent="0.25">
      <c r="B113" s="405"/>
      <c r="C113" s="396"/>
      <c r="D113" s="396"/>
      <c r="E113" s="396"/>
      <c r="F113" s="396"/>
      <c r="G113" s="396"/>
      <c r="H113" s="396"/>
      <c r="I113" s="396"/>
      <c r="J113" s="396"/>
      <c r="K113" s="396"/>
      <c r="L113" s="396"/>
      <c r="M113" s="396"/>
      <c r="N113" s="396"/>
      <c r="O113" s="396"/>
      <c r="P113" s="396"/>
      <c r="Q113" s="409"/>
      <c r="R113" s="409"/>
      <c r="S113" s="409"/>
      <c r="T113" s="410"/>
      <c r="U113" s="408"/>
      <c r="V113" s="408"/>
      <c r="W113" s="366"/>
    </row>
    <row r="114" spans="2:23" x14ac:dyDescent="0.25">
      <c r="B114" s="411"/>
      <c r="C114" s="396"/>
      <c r="D114" s="396"/>
      <c r="E114" s="396"/>
      <c r="F114" s="396"/>
      <c r="G114" s="396"/>
      <c r="H114" s="396"/>
      <c r="I114" s="396"/>
      <c r="J114" s="396"/>
      <c r="K114" s="396"/>
      <c r="L114" s="396"/>
      <c r="M114" s="396"/>
      <c r="N114" s="396"/>
      <c r="O114" s="396"/>
      <c r="P114" s="396"/>
      <c r="Q114" s="412"/>
      <c r="R114" s="412"/>
      <c r="S114" s="412"/>
      <c r="T114" s="345"/>
      <c r="U114" s="408"/>
      <c r="V114" s="408"/>
      <c r="W114" s="366"/>
    </row>
    <row r="115" spans="2:23" x14ac:dyDescent="0.25">
      <c r="B115" s="411"/>
      <c r="C115" s="396"/>
      <c r="D115" s="396"/>
      <c r="E115" s="396"/>
      <c r="F115" s="396"/>
      <c r="G115" s="396"/>
      <c r="H115" s="396"/>
      <c r="I115" s="396"/>
      <c r="J115" s="396"/>
      <c r="K115" s="396"/>
      <c r="L115" s="396"/>
      <c r="M115" s="396"/>
      <c r="N115" s="396"/>
      <c r="O115" s="396"/>
      <c r="P115" s="396"/>
      <c r="Q115" s="413"/>
      <c r="R115" s="413"/>
      <c r="S115" s="413"/>
      <c r="T115" s="414"/>
      <c r="U115" s="415"/>
      <c r="V115" s="415"/>
      <c r="W115" s="355"/>
    </row>
    <row r="116" spans="2:23" x14ac:dyDescent="0.25">
      <c r="B116" s="416"/>
      <c r="C116" s="416"/>
      <c r="D116" s="416"/>
      <c r="E116" s="416"/>
      <c r="F116" s="416"/>
      <c r="G116" s="416"/>
      <c r="H116" s="416"/>
      <c r="I116" s="416"/>
      <c r="J116" s="416"/>
      <c r="K116" s="416"/>
      <c r="L116" s="416"/>
      <c r="M116" s="416"/>
      <c r="N116" s="416"/>
      <c r="O116" s="416"/>
      <c r="P116" s="416"/>
      <c r="Q116" s="417"/>
      <c r="R116" s="417"/>
      <c r="S116" s="417"/>
      <c r="T116" s="418"/>
      <c r="U116" s="419"/>
      <c r="V116" s="419"/>
      <c r="W116" s="355"/>
    </row>
    <row r="117" spans="2:23" x14ac:dyDescent="0.25">
      <c r="B117" s="417"/>
      <c r="C117" s="417"/>
      <c r="D117" s="417"/>
      <c r="E117" s="417"/>
      <c r="F117" s="417"/>
      <c r="G117" s="417"/>
      <c r="H117" s="417"/>
      <c r="I117" s="417"/>
      <c r="J117" s="417"/>
      <c r="K117" s="417"/>
      <c r="L117" s="417"/>
      <c r="M117" s="417"/>
      <c r="N117" s="417"/>
      <c r="O117" s="417"/>
      <c r="P117" s="417"/>
      <c r="Q117" s="417"/>
      <c r="R117" s="417"/>
      <c r="S117" s="417"/>
      <c r="T117" s="417"/>
      <c r="U117" s="417"/>
      <c r="V117" s="417"/>
      <c r="W117" s="417"/>
    </row>
    <row r="118" spans="2:23" x14ac:dyDescent="0.25">
      <c r="B118" s="420"/>
      <c r="C118" s="421"/>
      <c r="D118" s="421"/>
      <c r="E118" s="421"/>
      <c r="F118" s="421"/>
      <c r="G118" s="421"/>
      <c r="H118" s="421"/>
      <c r="I118" s="421"/>
      <c r="J118" s="421"/>
      <c r="K118" s="421"/>
      <c r="L118" s="421"/>
      <c r="M118" s="421"/>
      <c r="N118" s="421"/>
      <c r="O118" s="421"/>
      <c r="P118" s="421"/>
      <c r="Q118" s="421"/>
      <c r="R118" s="421"/>
      <c r="S118" s="421"/>
      <c r="T118" s="422"/>
      <c r="U118" s="423"/>
      <c r="V118" s="423"/>
      <c r="W118" s="423"/>
    </row>
    <row r="119" spans="2:23" x14ac:dyDescent="0.25">
      <c r="B119" s="424"/>
      <c r="C119" s="424"/>
      <c r="D119" s="424"/>
      <c r="E119" s="424"/>
      <c r="F119" s="424"/>
      <c r="G119" s="424"/>
      <c r="H119" s="424"/>
      <c r="I119" s="424"/>
      <c r="J119" s="424"/>
      <c r="K119" s="424"/>
      <c r="L119" s="424"/>
      <c r="M119" s="424"/>
      <c r="N119" s="424"/>
      <c r="O119" s="424"/>
      <c r="P119" s="424"/>
      <c r="Q119" s="424"/>
      <c r="R119" s="424"/>
      <c r="S119" s="424"/>
      <c r="T119" s="424"/>
      <c r="U119" s="425"/>
      <c r="V119" s="425"/>
      <c r="W119" s="418"/>
    </row>
    <row r="120" spans="2:23" x14ac:dyDescent="0.25">
      <c r="B120" s="424"/>
      <c r="C120" s="424"/>
      <c r="D120" s="424"/>
      <c r="E120" s="424"/>
      <c r="F120" s="424"/>
      <c r="G120" s="424"/>
      <c r="H120" s="424"/>
      <c r="I120" s="424"/>
      <c r="J120" s="424"/>
      <c r="K120" s="424"/>
      <c r="L120" s="424"/>
      <c r="M120" s="424"/>
      <c r="N120" s="424"/>
      <c r="O120" s="424"/>
      <c r="P120" s="424"/>
      <c r="Q120" s="424"/>
      <c r="R120" s="424"/>
      <c r="S120" s="424"/>
      <c r="T120" s="424"/>
      <c r="U120" s="426"/>
      <c r="V120" s="427"/>
      <c r="W120" s="418"/>
    </row>
    <row r="121" spans="2:23" x14ac:dyDescent="0.25">
      <c r="B121" s="424"/>
      <c r="C121" s="424"/>
      <c r="D121" s="424"/>
      <c r="E121" s="424"/>
      <c r="F121" s="424"/>
      <c r="G121" s="424"/>
      <c r="H121" s="424"/>
      <c r="I121" s="424"/>
      <c r="J121" s="424"/>
      <c r="K121" s="424"/>
      <c r="L121" s="424"/>
      <c r="M121" s="424"/>
      <c r="N121" s="424"/>
      <c r="O121" s="424"/>
      <c r="P121" s="424"/>
      <c r="Q121" s="424"/>
      <c r="R121" s="424"/>
      <c r="S121" s="424"/>
      <c r="T121" s="424"/>
      <c r="U121" s="427"/>
      <c r="V121" s="427"/>
      <c r="W121" s="418"/>
    </row>
    <row r="122" spans="2:23" x14ac:dyDescent="0.25">
      <c r="B122" s="428"/>
      <c r="C122" s="428"/>
      <c r="D122" s="428"/>
      <c r="E122" s="428"/>
      <c r="F122" s="428"/>
      <c r="G122" s="428"/>
      <c r="H122" s="428"/>
      <c r="I122" s="428"/>
      <c r="J122" s="428"/>
      <c r="K122" s="428"/>
      <c r="L122" s="428"/>
      <c r="M122" s="428"/>
      <c r="N122" s="428"/>
      <c r="O122" s="428"/>
      <c r="P122" s="428"/>
      <c r="Q122" s="428"/>
      <c r="R122" s="428"/>
      <c r="S122" s="428"/>
      <c r="T122" s="405"/>
      <c r="U122" s="429"/>
      <c r="V122" s="429"/>
      <c r="W122" s="418"/>
    </row>
    <row r="123" spans="2:23" x14ac:dyDescent="0.25">
      <c r="B123" s="430"/>
      <c r="C123" s="430"/>
      <c r="D123" s="430"/>
      <c r="E123" s="430"/>
      <c r="F123" s="430"/>
      <c r="G123" s="430"/>
      <c r="H123" s="430"/>
      <c r="I123" s="430"/>
      <c r="J123" s="430"/>
      <c r="K123" s="430"/>
      <c r="L123" s="430"/>
      <c r="M123" s="430"/>
      <c r="N123" s="430"/>
      <c r="O123" s="430"/>
      <c r="P123" s="430"/>
      <c r="Q123" s="430"/>
      <c r="R123" s="430"/>
      <c r="S123" s="430"/>
      <c r="T123" s="431"/>
      <c r="U123" s="429"/>
      <c r="V123" s="429"/>
      <c r="W123" s="418"/>
    </row>
    <row r="124" spans="2:23" x14ac:dyDescent="0.25">
      <c r="B124" s="430"/>
      <c r="C124" s="430"/>
      <c r="D124" s="430"/>
      <c r="E124" s="430"/>
      <c r="F124" s="430"/>
      <c r="G124" s="430"/>
      <c r="H124" s="430"/>
      <c r="I124" s="430"/>
      <c r="J124" s="430"/>
      <c r="K124" s="430"/>
      <c r="L124" s="430"/>
      <c r="M124" s="430"/>
      <c r="N124" s="430"/>
      <c r="O124" s="430"/>
      <c r="P124" s="430"/>
      <c r="Q124" s="430"/>
      <c r="R124" s="430"/>
      <c r="S124" s="430"/>
      <c r="T124" s="431"/>
      <c r="U124" s="429"/>
      <c r="V124" s="429"/>
      <c r="W124" s="418"/>
    </row>
    <row r="125" spans="2:23" x14ac:dyDescent="0.25">
      <c r="B125" s="432"/>
      <c r="C125" s="396"/>
      <c r="D125" s="396"/>
      <c r="E125" s="396"/>
      <c r="F125" s="396"/>
      <c r="G125" s="396"/>
      <c r="H125" s="396"/>
      <c r="I125" s="396"/>
      <c r="J125" s="396"/>
      <c r="K125" s="396"/>
      <c r="L125" s="396"/>
      <c r="M125" s="396"/>
      <c r="N125" s="396"/>
      <c r="O125" s="396"/>
      <c r="P125" s="396"/>
      <c r="Q125" s="396"/>
      <c r="R125" s="396"/>
      <c r="S125" s="396"/>
      <c r="T125" s="433"/>
      <c r="U125" s="434"/>
      <c r="V125" s="434"/>
      <c r="W125" s="418"/>
    </row>
    <row r="126" spans="2:23" x14ac:dyDescent="0.25">
      <c r="B126" s="432"/>
      <c r="C126" s="396"/>
      <c r="D126" s="396"/>
      <c r="E126" s="396"/>
      <c r="F126" s="396"/>
      <c r="G126" s="396"/>
      <c r="H126" s="396"/>
      <c r="I126" s="396"/>
      <c r="J126" s="396"/>
      <c r="K126" s="396"/>
      <c r="L126" s="396"/>
      <c r="M126" s="396"/>
      <c r="N126" s="396"/>
      <c r="O126" s="396"/>
      <c r="P126" s="396"/>
      <c r="Q126" s="396"/>
      <c r="R126" s="396"/>
      <c r="S126" s="396"/>
      <c r="T126" s="433"/>
      <c r="U126" s="415"/>
      <c r="V126" s="415"/>
      <c r="W126" s="418"/>
    </row>
    <row r="127" spans="2:23" x14ac:dyDescent="0.25">
      <c r="B127" s="430"/>
      <c r="C127" s="430"/>
      <c r="D127" s="430"/>
      <c r="E127" s="430"/>
      <c r="F127" s="430"/>
      <c r="G127" s="430"/>
      <c r="H127" s="430"/>
      <c r="I127" s="430"/>
      <c r="J127" s="430"/>
      <c r="K127" s="430"/>
      <c r="L127" s="430"/>
      <c r="M127" s="430"/>
      <c r="N127" s="430"/>
      <c r="O127" s="430"/>
      <c r="P127" s="430"/>
      <c r="Q127" s="430"/>
      <c r="R127" s="430"/>
      <c r="S127" s="430"/>
      <c r="T127" s="431"/>
      <c r="U127" s="429"/>
      <c r="V127" s="429"/>
      <c r="W127" s="418"/>
    </row>
    <row r="128" spans="2:23" x14ac:dyDescent="0.25">
      <c r="B128" s="435"/>
      <c r="C128" s="435"/>
      <c r="D128" s="435"/>
      <c r="E128" s="435"/>
      <c r="F128" s="435"/>
      <c r="G128" s="435"/>
      <c r="H128" s="436"/>
      <c r="I128" s="436"/>
      <c r="J128" s="436"/>
      <c r="K128" s="436"/>
      <c r="L128" s="436"/>
      <c r="M128" s="436"/>
      <c r="N128" s="436"/>
      <c r="O128" s="436"/>
      <c r="P128" s="436"/>
      <c r="Q128" s="418"/>
      <c r="R128" s="418"/>
      <c r="S128" s="418"/>
      <c r="T128" s="418"/>
      <c r="U128" s="437"/>
      <c r="V128" s="437"/>
      <c r="W128" s="418"/>
    </row>
    <row r="129" spans="2:23" x14ac:dyDescent="0.25">
      <c r="B129" s="438"/>
      <c r="C129" s="438"/>
      <c r="D129" s="438"/>
      <c r="E129" s="438"/>
      <c r="F129" s="438"/>
      <c r="G129" s="438"/>
      <c r="H129" s="438"/>
      <c r="I129" s="438"/>
      <c r="J129" s="438"/>
      <c r="K129" s="438"/>
      <c r="L129" s="438"/>
      <c r="M129" s="438"/>
      <c r="N129" s="438"/>
      <c r="O129" s="438"/>
      <c r="P129" s="438"/>
      <c r="Q129" s="438"/>
      <c r="R129" s="438"/>
      <c r="S129" s="438"/>
      <c r="T129" s="438"/>
      <c r="U129" s="438"/>
      <c r="V129" s="438"/>
      <c r="W129" s="418"/>
    </row>
    <row r="130" spans="2:23" x14ac:dyDescent="0.25">
      <c r="B130" s="430"/>
      <c r="C130" s="430"/>
      <c r="D130" s="430"/>
      <c r="E130" s="430"/>
      <c r="F130" s="430"/>
      <c r="G130" s="430"/>
      <c r="H130" s="430"/>
      <c r="I130" s="430"/>
      <c r="J130" s="430"/>
      <c r="K130" s="430"/>
      <c r="L130" s="430"/>
      <c r="M130" s="430"/>
      <c r="N130" s="430"/>
      <c r="O130" s="430"/>
      <c r="P130" s="430"/>
      <c r="Q130" s="430"/>
      <c r="R130" s="430"/>
      <c r="S130" s="430"/>
      <c r="T130" s="431"/>
      <c r="U130" s="408"/>
      <c r="V130" s="408"/>
      <c r="W130" s="418"/>
    </row>
    <row r="131" spans="2:23" x14ac:dyDescent="0.25">
      <c r="B131" s="430"/>
      <c r="C131" s="430"/>
      <c r="D131" s="430"/>
      <c r="E131" s="430"/>
      <c r="F131" s="430"/>
      <c r="G131" s="430"/>
      <c r="H131" s="430"/>
      <c r="I131" s="430"/>
      <c r="J131" s="430"/>
      <c r="K131" s="430"/>
      <c r="L131" s="430"/>
      <c r="M131" s="430"/>
      <c r="N131" s="430"/>
      <c r="O131" s="430"/>
      <c r="P131" s="430"/>
      <c r="Q131" s="430"/>
      <c r="R131" s="430"/>
      <c r="S131" s="430"/>
      <c r="T131" s="431"/>
      <c r="U131" s="408"/>
      <c r="V131" s="408"/>
      <c r="W131" s="418"/>
    </row>
  </sheetData>
  <mergeCells count="361">
    <mergeCell ref="H128:P128"/>
    <mergeCell ref="B129:V129"/>
    <mergeCell ref="B130:S130"/>
    <mergeCell ref="U130:V130"/>
    <mergeCell ref="B131:S131"/>
    <mergeCell ref="U131:V131"/>
    <mergeCell ref="C125:S125"/>
    <mergeCell ref="U125:V125"/>
    <mergeCell ref="C126:S126"/>
    <mergeCell ref="U126:V126"/>
    <mergeCell ref="B127:S127"/>
    <mergeCell ref="U127:V127"/>
    <mergeCell ref="U119:V119"/>
    <mergeCell ref="B122:S122"/>
    <mergeCell ref="U122:V122"/>
    <mergeCell ref="B123:S123"/>
    <mergeCell ref="U123:V123"/>
    <mergeCell ref="B124:S124"/>
    <mergeCell ref="U124:V124"/>
    <mergeCell ref="B116:P116"/>
    <mergeCell ref="Q116:S116"/>
    <mergeCell ref="U116:V116"/>
    <mergeCell ref="B117:W117"/>
    <mergeCell ref="B118:S118"/>
    <mergeCell ref="U118:W118"/>
    <mergeCell ref="C114:P114"/>
    <mergeCell ref="Q114:S114"/>
    <mergeCell ref="U114:V114"/>
    <mergeCell ref="C115:P115"/>
    <mergeCell ref="Q115:S115"/>
    <mergeCell ref="U115:V115"/>
    <mergeCell ref="Q111:S111"/>
    <mergeCell ref="U111:V111"/>
    <mergeCell ref="C112:P112"/>
    <mergeCell ref="Q112:S112"/>
    <mergeCell ref="U112:V112"/>
    <mergeCell ref="C113:P113"/>
    <mergeCell ref="Q113:S113"/>
    <mergeCell ref="U113:V113"/>
    <mergeCell ref="C108:P108"/>
    <mergeCell ref="Q108:S108"/>
    <mergeCell ref="U108:V108"/>
    <mergeCell ref="C109:S109"/>
    <mergeCell ref="U109:V109"/>
    <mergeCell ref="C110:V110"/>
    <mergeCell ref="B105:S105"/>
    <mergeCell ref="U105:V105"/>
    <mergeCell ref="B106:S106"/>
    <mergeCell ref="U106:V106"/>
    <mergeCell ref="C107:T107"/>
    <mergeCell ref="U107:V107"/>
    <mergeCell ref="C102:S102"/>
    <mergeCell ref="U102:V102"/>
    <mergeCell ref="C103:S103"/>
    <mergeCell ref="U103:V103"/>
    <mergeCell ref="C104:S104"/>
    <mergeCell ref="U104:V104"/>
    <mergeCell ref="B99:S99"/>
    <mergeCell ref="U99:V99"/>
    <mergeCell ref="B100:S100"/>
    <mergeCell ref="U100:V100"/>
    <mergeCell ref="B101:S101"/>
    <mergeCell ref="U101:V101"/>
    <mergeCell ref="B95:P95"/>
    <mergeCell ref="Q95:S95"/>
    <mergeCell ref="U95:V95"/>
    <mergeCell ref="B97:T97"/>
    <mergeCell ref="U97:W97"/>
    <mergeCell ref="B98:V98"/>
    <mergeCell ref="Q91:S91"/>
    <mergeCell ref="U91:V91"/>
    <mergeCell ref="C93:P93"/>
    <mergeCell ref="Q93:S93"/>
    <mergeCell ref="U93:V93"/>
    <mergeCell ref="C94:P94"/>
    <mergeCell ref="Q94:S94"/>
    <mergeCell ref="Q88:S88"/>
    <mergeCell ref="U88:V88"/>
    <mergeCell ref="C89:P89"/>
    <mergeCell ref="Q89:S89"/>
    <mergeCell ref="U89:V89"/>
    <mergeCell ref="C90:P90"/>
    <mergeCell ref="Q90:S90"/>
    <mergeCell ref="U90:V90"/>
    <mergeCell ref="C86:P86"/>
    <mergeCell ref="Q86:S86"/>
    <mergeCell ref="U86:V86"/>
    <mergeCell ref="C87:P87"/>
    <mergeCell ref="Q87:S87"/>
    <mergeCell ref="U87:V87"/>
    <mergeCell ref="Q83:S83"/>
    <mergeCell ref="U83:V83"/>
    <mergeCell ref="C84:P84"/>
    <mergeCell ref="Q84:S84"/>
    <mergeCell ref="U84:V84"/>
    <mergeCell ref="C85:P85"/>
    <mergeCell ref="Q85:S85"/>
    <mergeCell ref="U85:V85"/>
    <mergeCell ref="C81:P81"/>
    <mergeCell ref="Q81:S81"/>
    <mergeCell ref="U81:V81"/>
    <mergeCell ref="C82:P82"/>
    <mergeCell ref="Q82:S82"/>
    <mergeCell ref="U82:V82"/>
    <mergeCell ref="U76:V76"/>
    <mergeCell ref="C78:P78"/>
    <mergeCell ref="Q78:S78"/>
    <mergeCell ref="U78:V78"/>
    <mergeCell ref="C80:P80"/>
    <mergeCell ref="Q80:S80"/>
    <mergeCell ref="U80:V80"/>
    <mergeCell ref="C73:P73"/>
    <mergeCell ref="C74:P74"/>
    <mergeCell ref="U74:V74"/>
    <mergeCell ref="C75:P75"/>
    <mergeCell ref="Q75:S75"/>
    <mergeCell ref="U75:V75"/>
    <mergeCell ref="C70:P70"/>
    <mergeCell ref="Q70:S70"/>
    <mergeCell ref="U70:V70"/>
    <mergeCell ref="C71:P71"/>
    <mergeCell ref="U71:V71"/>
    <mergeCell ref="C72:P72"/>
    <mergeCell ref="C67:P67"/>
    <mergeCell ref="C68:P68"/>
    <mergeCell ref="Q68:S68"/>
    <mergeCell ref="U68:V68"/>
    <mergeCell ref="C69:P69"/>
    <mergeCell ref="Q69:S69"/>
    <mergeCell ref="U69:V69"/>
    <mergeCell ref="C64:P64"/>
    <mergeCell ref="Q64:S64"/>
    <mergeCell ref="U64:V64"/>
    <mergeCell ref="C65:P65"/>
    <mergeCell ref="U65:V65"/>
    <mergeCell ref="C66:P66"/>
    <mergeCell ref="U66:V66"/>
    <mergeCell ref="C62:P62"/>
    <mergeCell ref="Q62:S62"/>
    <mergeCell ref="U62:V62"/>
    <mergeCell ref="C63:P63"/>
    <mergeCell ref="Q63:S63"/>
    <mergeCell ref="U63:V63"/>
    <mergeCell ref="C60:P60"/>
    <mergeCell ref="Q60:S60"/>
    <mergeCell ref="U60:V60"/>
    <mergeCell ref="C61:P61"/>
    <mergeCell ref="Q61:S61"/>
    <mergeCell ref="U61:V61"/>
    <mergeCell ref="C58:P58"/>
    <mergeCell ref="Q58:S58"/>
    <mergeCell ref="U58:V58"/>
    <mergeCell ref="C59:P59"/>
    <mergeCell ref="Q59:S59"/>
    <mergeCell ref="U59:V59"/>
    <mergeCell ref="C56:P56"/>
    <mergeCell ref="Q56:S56"/>
    <mergeCell ref="U56:V56"/>
    <mergeCell ref="C57:P57"/>
    <mergeCell ref="Q57:S57"/>
    <mergeCell ref="U57:V57"/>
    <mergeCell ref="C52:P52"/>
    <mergeCell ref="U52:V52"/>
    <mergeCell ref="C53:P53"/>
    <mergeCell ref="Q54:S54"/>
    <mergeCell ref="U54:V54"/>
    <mergeCell ref="C55:P55"/>
    <mergeCell ref="Q55:S55"/>
    <mergeCell ref="U55:V55"/>
    <mergeCell ref="C49:P49"/>
    <mergeCell ref="Q49:S49"/>
    <mergeCell ref="U49:V49"/>
    <mergeCell ref="C50:P50"/>
    <mergeCell ref="C51:P51"/>
    <mergeCell ref="U51:V51"/>
    <mergeCell ref="C47:P47"/>
    <mergeCell ref="Q47:S47"/>
    <mergeCell ref="U47:V47"/>
    <mergeCell ref="C48:P48"/>
    <mergeCell ref="Q48:S48"/>
    <mergeCell ref="U48:V48"/>
    <mergeCell ref="C45:P45"/>
    <mergeCell ref="Q45:S45"/>
    <mergeCell ref="U45:V45"/>
    <mergeCell ref="C46:P46"/>
    <mergeCell ref="Q46:S46"/>
    <mergeCell ref="U46:V46"/>
    <mergeCell ref="C43:P43"/>
    <mergeCell ref="Q43:S43"/>
    <mergeCell ref="U43:V43"/>
    <mergeCell ref="C44:P44"/>
    <mergeCell ref="Q44:S44"/>
    <mergeCell ref="U44:V44"/>
    <mergeCell ref="AR40:AT40"/>
    <mergeCell ref="AU40:AV40"/>
    <mergeCell ref="B41:P41"/>
    <mergeCell ref="Q41:S41"/>
    <mergeCell ref="U41:V41"/>
    <mergeCell ref="B42:P42"/>
    <mergeCell ref="Q42:W42"/>
    <mergeCell ref="B39:P39"/>
    <mergeCell ref="Q39:S39"/>
    <mergeCell ref="T39:W39"/>
    <mergeCell ref="Q40:T40"/>
    <mergeCell ref="U40:W40"/>
    <mergeCell ref="AD40:AQ40"/>
    <mergeCell ref="AR37:AV37"/>
    <mergeCell ref="AW37:AX37"/>
    <mergeCell ref="AY37:AY38"/>
    <mergeCell ref="B38:P38"/>
    <mergeCell ref="Q38:S38"/>
    <mergeCell ref="T38:W38"/>
    <mergeCell ref="AR38:AT38"/>
    <mergeCell ref="AU38:AV38"/>
    <mergeCell ref="B37:I37"/>
    <mergeCell ref="J37:K37"/>
    <mergeCell ref="L37:N37"/>
    <mergeCell ref="O37:P37"/>
    <mergeCell ref="Q37:S37"/>
    <mergeCell ref="AC37:AQ38"/>
    <mergeCell ref="B35:I35"/>
    <mergeCell ref="J35:K35"/>
    <mergeCell ref="L35:N35"/>
    <mergeCell ref="O35:P35"/>
    <mergeCell ref="Q35:S35"/>
    <mergeCell ref="B36:I36"/>
    <mergeCell ref="J36:K36"/>
    <mergeCell ref="L36:N36"/>
    <mergeCell ref="O36:P36"/>
    <mergeCell ref="Q36:S36"/>
    <mergeCell ref="B33:I33"/>
    <mergeCell ref="J33:K33"/>
    <mergeCell ref="L33:N33"/>
    <mergeCell ref="O33:P33"/>
    <mergeCell ref="Q33:S33"/>
    <mergeCell ref="B34:I34"/>
    <mergeCell ref="J34:K34"/>
    <mergeCell ref="L34:N34"/>
    <mergeCell ref="O34:P34"/>
    <mergeCell ref="Q34:S34"/>
    <mergeCell ref="B31:I31"/>
    <mergeCell ref="J31:K31"/>
    <mergeCell ref="L31:N31"/>
    <mergeCell ref="O31:P31"/>
    <mergeCell ref="Q31:S31"/>
    <mergeCell ref="B32:I32"/>
    <mergeCell ref="J32:K32"/>
    <mergeCell ref="L32:N32"/>
    <mergeCell ref="O32:P32"/>
    <mergeCell ref="Q32:S32"/>
    <mergeCell ref="B29:I29"/>
    <mergeCell ref="J29:K29"/>
    <mergeCell ref="L29:N29"/>
    <mergeCell ref="O29:P29"/>
    <mergeCell ref="Q29:S29"/>
    <mergeCell ref="B30:I30"/>
    <mergeCell ref="J30:K30"/>
    <mergeCell ref="L30:N30"/>
    <mergeCell ref="O30:P30"/>
    <mergeCell ref="Q30:S30"/>
    <mergeCell ref="B27:I27"/>
    <mergeCell ref="J27:K27"/>
    <mergeCell ref="L27:N27"/>
    <mergeCell ref="O27:P27"/>
    <mergeCell ref="Q27:S27"/>
    <mergeCell ref="B28:I28"/>
    <mergeCell ref="J28:K28"/>
    <mergeCell ref="L28:N28"/>
    <mergeCell ref="O28:P28"/>
    <mergeCell ref="Q28:S28"/>
    <mergeCell ref="B24:N24"/>
    <mergeCell ref="O24:S24"/>
    <mergeCell ref="C25:P25"/>
    <mergeCell ref="B26:I26"/>
    <mergeCell ref="J26:K26"/>
    <mergeCell ref="L26:N26"/>
    <mergeCell ref="O26:P26"/>
    <mergeCell ref="Q26:S26"/>
    <mergeCell ref="B22:I22"/>
    <mergeCell ref="J22:K22"/>
    <mergeCell ref="L22:N22"/>
    <mergeCell ref="O22:P22"/>
    <mergeCell ref="Q22:S22"/>
    <mergeCell ref="B23:I23"/>
    <mergeCell ref="J23:K23"/>
    <mergeCell ref="L23:N23"/>
    <mergeCell ref="O23:P23"/>
    <mergeCell ref="Q23:S23"/>
    <mergeCell ref="B20:I20"/>
    <mergeCell ref="J20:K20"/>
    <mergeCell ref="L20:N20"/>
    <mergeCell ref="O20:P20"/>
    <mergeCell ref="Q20:S20"/>
    <mergeCell ref="B21:I21"/>
    <mergeCell ref="J21:K21"/>
    <mergeCell ref="L21:N21"/>
    <mergeCell ref="O21:P21"/>
    <mergeCell ref="Q21:S21"/>
    <mergeCell ref="B17:O17"/>
    <mergeCell ref="P17:S18"/>
    <mergeCell ref="U17:V17"/>
    <mergeCell ref="B18:O18"/>
    <mergeCell ref="C19:D19"/>
    <mergeCell ref="E19:G19"/>
    <mergeCell ref="H19:P19"/>
    <mergeCell ref="Q19:R19"/>
    <mergeCell ref="U19:V19"/>
    <mergeCell ref="B15:G15"/>
    <mergeCell ref="H15:I15"/>
    <mergeCell ref="Q15:S15"/>
    <mergeCell ref="U15:V15"/>
    <mergeCell ref="C16:D16"/>
    <mergeCell ref="E16:G16"/>
    <mergeCell ref="H16:P16"/>
    <mergeCell ref="Q16:S16"/>
    <mergeCell ref="U16:V16"/>
    <mergeCell ref="R12:R13"/>
    <mergeCell ref="B13:F13"/>
    <mergeCell ref="I13:K13"/>
    <mergeCell ref="S13:U13"/>
    <mergeCell ref="V13:W13"/>
    <mergeCell ref="Q14:S14"/>
    <mergeCell ref="U14:V14"/>
    <mergeCell ref="I11:K11"/>
    <mergeCell ref="N11:P11"/>
    <mergeCell ref="B12:F12"/>
    <mergeCell ref="I12:K12"/>
    <mergeCell ref="N12:P13"/>
    <mergeCell ref="Q12:Q13"/>
    <mergeCell ref="B9:F9"/>
    <mergeCell ref="I9:K9"/>
    <mergeCell ref="N9:P9"/>
    <mergeCell ref="S9:W9"/>
    <mergeCell ref="B10:F10"/>
    <mergeCell ref="I10:K10"/>
    <mergeCell ref="N10:O10"/>
    <mergeCell ref="P10:Q10"/>
    <mergeCell ref="S10:W12"/>
    <mergeCell ref="B11:F11"/>
    <mergeCell ref="C7:E7"/>
    <mergeCell ref="F7:G7"/>
    <mergeCell ref="H7:K7"/>
    <mergeCell ref="M7:S7"/>
    <mergeCell ref="E8:G8"/>
    <mergeCell ref="H8:P8"/>
    <mergeCell ref="Q8:S8"/>
    <mergeCell ref="C4:D4"/>
    <mergeCell ref="Q4:S4"/>
    <mergeCell ref="U4:V4"/>
    <mergeCell ref="C5:V5"/>
    <mergeCell ref="C6:D6"/>
    <mergeCell ref="E6:F6"/>
    <mergeCell ref="C2:D2"/>
    <mergeCell ref="E2:G2"/>
    <mergeCell ref="H2:P2"/>
    <mergeCell ref="Q2:S2"/>
    <mergeCell ref="U2:V2"/>
    <mergeCell ref="C3:D3"/>
    <mergeCell ref="E3:G3"/>
    <mergeCell ref="H3:S3"/>
    <mergeCell ref="U3:V3"/>
  </mergeCells>
  <pageMargins left="0" right="0" top="0" bottom="0" header="0.31496062992125984" footer="0.31496062992125984"/>
  <pageSetup paperSize="9" scale="70" orientation="portrait" verticalDpi="0" r:id="rId1"/>
  <rowBreaks count="1" manualBreakCount="1">
    <brk id="117" max="22" man="1"/>
  </rowBreaks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Трунова,103(17)</vt:lpstr>
      <vt:lpstr>'Трунова,103(17)'!Область_печати</vt:lpstr>
    </vt:vector>
  </TitlesOfParts>
  <Company>Home Computers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Golubev Dmitry</dc:creator>
  <cp:lastModifiedBy>Golubev Dmitry</cp:lastModifiedBy>
  <dcterms:created xsi:type="dcterms:W3CDTF">2018-04-01T20:08:07Z</dcterms:created>
  <dcterms:modified xsi:type="dcterms:W3CDTF">2018-04-01T20:08:07Z</dcterms:modified>
</cp:coreProperties>
</file>